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2\AppData\Local\Temp\Rar$DIa23760.12332\"/>
    </mc:Choice>
  </mc:AlternateContent>
  <bookViews>
    <workbookView xWindow="0" yWindow="0" windowWidth="14124" windowHeight="9528" tabRatio="863" activeTab="11"/>
  </bookViews>
  <sheets>
    <sheet name="Notas a los Edos Financieros" sheetId="1" r:id="rId1"/>
    <sheet name="ACT" sheetId="60" r:id="rId2"/>
    <sheet name="ACT (I)" sheetId="16" r:id="rId3"/>
    <sheet name="ESF" sheetId="59" r:id="rId4"/>
    <sheet name="ESF (I)" sheetId="2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52" i="65" l="1"/>
  <c r="C41" i="65"/>
  <c r="C105" i="62" l="1"/>
  <c r="D105" i="62"/>
  <c r="D102" i="62"/>
  <c r="D101" i="62" s="1"/>
  <c r="C102" i="62"/>
  <c r="C101" i="62" s="1"/>
  <c r="D96" i="62"/>
  <c r="D95" i="62" s="1"/>
  <c r="C96" i="62"/>
  <c r="C95" i="62" s="1"/>
  <c r="D44" i="62"/>
  <c r="C44" i="62"/>
  <c r="D20" i="62" l="1"/>
  <c r="C20" i="62"/>
  <c r="D107" i="62" l="1"/>
  <c r="D104" i="62" s="1"/>
  <c r="C107" i="62"/>
  <c r="C104" i="62" s="1"/>
  <c r="D89" i="62"/>
  <c r="C89" i="62"/>
  <c r="D28" i="62"/>
  <c r="D38" i="62"/>
  <c r="D55" i="62" l="1"/>
  <c r="C55" i="62"/>
  <c r="D53" i="62"/>
  <c r="C53" i="62"/>
  <c r="D51" i="62"/>
  <c r="C51" i="62"/>
  <c r="D49" i="62"/>
  <c r="C49" i="62"/>
  <c r="D47" i="62"/>
  <c r="C47" i="62"/>
  <c r="C46" i="62" l="1"/>
  <c r="D46" i="62"/>
  <c r="D87" i="62"/>
  <c r="D86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87" i="62" l="1"/>
  <c r="C86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7" i="62"/>
  <c r="C77" i="62"/>
  <c r="D71" i="62"/>
  <c r="C71" i="62"/>
  <c r="D68" i="62"/>
  <c r="C68" i="62"/>
  <c r="D59" i="62"/>
  <c r="C59" i="62"/>
  <c r="C28" i="62"/>
  <c r="C25" i="61"/>
  <c r="C21" i="61"/>
  <c r="C16" i="61"/>
  <c r="C87" i="60"/>
  <c r="C85" i="60"/>
  <c r="C83" i="60"/>
  <c r="C77" i="60"/>
  <c r="C74" i="60"/>
  <c r="C65" i="60"/>
  <c r="C59" i="60"/>
  <c r="C58" i="60" s="1"/>
  <c r="C46" i="60"/>
  <c r="C37" i="60"/>
  <c r="C34" i="60"/>
  <c r="C28" i="60"/>
  <c r="C25" i="60"/>
  <c r="C19" i="60"/>
  <c r="C58" i="62" l="1"/>
  <c r="C43" i="62" s="1"/>
  <c r="C117" i="62" s="1"/>
  <c r="D58" i="62"/>
  <c r="D43" i="62" s="1"/>
  <c r="D117" i="62" s="1"/>
  <c r="C98" i="60"/>
  <c r="C38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l="1"/>
  <c r="C39" i="64"/>
  <c r="B37" i="65" l="1"/>
  <c r="B48" i="65"/>
  <c r="B50" i="65"/>
  <c r="B39" i="65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06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<sst xmlns="http://schemas.openxmlformats.org/spreadsheetml/2006/main" count="938" uniqueCount="669">
  <si>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</si>
  <si>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</si>
  <si>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</si>
  <si>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</si>
  <si>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</si>
  <si>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</si>
  <si>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</si>
  <si>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</si>
  <si>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</si>
  <si>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</si>
  <si>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</si>
  <si>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</si>
  <si>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</si>
  <si>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</si>
  <si>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</si>
  <si>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</si>
  <si>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</si>
  <si>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</si>
  <si>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</si>
  <si>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</si>
  <si>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</si>
  <si>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</si>
  <si>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</si>
  <si>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</si>
  <si>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</si>
  <si>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</si>
  <si>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</si>
  <si>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</si>
  <si>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</si>
  <si>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</si>
  <si>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</si>
  <si>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</si>
  <si>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</si>
  <si>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</si>
  <si>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</si>
  <si>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</si>
  <si>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</si>
  <si>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</si>
  <si>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</si>
  <si>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</si>
  <si>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</si>
  <si>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</si>
  <si>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</si>
  <si>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</si>
  <si>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</si>
  <si>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</si>
  <si>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</si>
  <si>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</si>
  <si>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</si>
  <si>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</si>
  <si>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</si>
  <si>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</si>
  <si>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</si>
  <si>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</si>
  <si>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</si>
  <si>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</si>
  <si>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</si>
  <si>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</si>
  <si>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</si>
  <si>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</si>
  <si>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</si>
  <si>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</si>
  <si>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</si>
  <si>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</si>
  <si>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</si>
  <si>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</si>
  <si>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</si>
  <si>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</si>
  <si>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</si>
  <si>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</si>
  <si>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</si>
  <si>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</si>
  <si>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</si>
  <si>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</si>
  <si>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</si>
  <si>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</si>
  <si>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</si>
  <si>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</si>
  <si>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</si>
  <si>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</si>
  <si>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</si>
  <si>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</si>
  <si>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</si>
  <si>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</si>
  <si>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</si>
  <si>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</si>
  <si>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</si>
  <si>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</si>
  <si>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</si>
  <si>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</si>
  <si>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</si>
  <si>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</si>
  <si>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</si>
  <si>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</si>
  <si>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</si>
  <si>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</si>
  <si>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</si>
  <si>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</si>
  <si>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</si>
  <si>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</si>
  <si>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</si>
  <si>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</si>
  <si>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</si>
  <si>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</si>
  <si>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</si>
  <si>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</si>
  <si>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</si>
  <si>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</si>
  <si>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</si>
  <si>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</si>
  <si>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</si>
  <si>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</si>
  <si>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</si>
  <si>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</si>
  <si>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</si>
  <si>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</si>
  <si>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</si>
  <si>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</si>
  <si>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</si>
  <si>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</si>
  <si>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</si>
  <si>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</si>
  <si>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</si>
  <si>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</si>
  <si>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</si>
  <si>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</si>
  <si>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</si>
  <si>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</si>
  <si>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</si>
  <si>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</si>
  <si>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</si>
  <si>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</si>
  <si>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</si>
  <si>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</si>
  <si>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</si>
  <si>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</si>
  <si>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</si>
  <si>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</si>
  <si>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</si>
  <si>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</si>
  <si>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</si>
  <si>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</si>
  <si>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</si>
  <si>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</si>
  <si>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</si>
  <si>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</si>
  <si>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</si>
  <si>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</si>
  <si>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</si>
  <si>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</si>
  <si>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</si>
  <si>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</si>
  <si>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</si>
  <si>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</si>
  <si>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</si>
  <si>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</si>
  <si>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</si>
  <si>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</si>
  <si>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</si>
  <si>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</si>
  <si>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</si>
  <si>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</si>
  <si>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</si>
  <si>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</si>
  <si>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</si>
  <si>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</si>
  <si>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</si>
  <si>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</si>
  <si>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</si>
  <si>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</si>
  <si>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</si>
  <si>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</si>
  <si>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</si>
  <si>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</si>
  <si>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</si>
  <si>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</si>
  <si>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</si>
  <si>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</si>
  <si>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</si>
  <si>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</si>
  <si>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</si>
  <si>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</si>
  <si>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</si>
  <si>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</si>
  <si>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</si>
  <si>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</si>
  <si>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</si>
  <si>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</si>
  <si>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</si>
  <si>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</si>
  <si>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</si>
  <si>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</si>
  <si>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</si>
  <si>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</si>
  <si>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</si>
  <si>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</si>
  <si>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</si>
  <si>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</si>
  <si>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</si>
  <si>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</si>
  <si>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</si>
  <si>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</si>
  <si>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</si>
  <si>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</si>
  <si>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</si>
  <si>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</si>
  <si>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</si>
  <si>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</si>
  <si>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</si>
  <si>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</si>
  <si>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</si>
  <si>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</si>
  <si>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</si>
  <si>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</si>
  <si>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</si>
  <si>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</si>
  <si>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</si>
  <si>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</si>
  <si>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</si>
  <si>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</si>
  <si>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</si>
  <si>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</si>
  <si>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</si>
  <si>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</si>
  <si>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</si>
  <si>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</si>
  <si>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</si>
  <si>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</si>
  <si>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</si>
  <si>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</si>
  <si>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</si>
  <si>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</si>
  <si>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</si>
  <si>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</si>
  <si>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</si>
  <si>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</si>
  <si>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</si>
  <si>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</si>
  <si>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</si>
  <si>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</si>
  <si>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</si>
  <si>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</si>
  <si>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</si>
  <si>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</si>
  <si>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</si>
  <si>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</si>
  <si>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</si>
  <si>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</si>
  <si>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</si>
  <si>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</si>
  <si>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</si>
  <si>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</si>
  <si>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</si>
  <si>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</si>
  <si>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</si>
  <si>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</si>
  <si>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</si>
  <si>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</si>
  <si>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</si>
  <si>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</si>
  <si>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</si>
  <si>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</si>
  <si>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</si>
  <si>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</si>
  <si>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</si>
  <si>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</si>
  <si>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</si>
  <si>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</si>
  <si>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</si>
  <si>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</si>
  <si>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</si>
  <si>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</si>
  <si>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</si>
  <si>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</si>
  <si>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</si>
  <si>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</si>
  <si>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</si>
  <si>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</si>
  <si>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</si>
  <si>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</si>
  <si>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</si>
  <si>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</si>
  <si>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</si>
  <si>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</si>
  <si>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</si>
  <si>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</si>
  <si>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</si>
  <si>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</si>
  <si>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</si>
  <si>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</si>
  <si>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</si>
  <si>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</si>
  <si>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</si>
  <si>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</si>
  <si>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</si>
  <si>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</si>
  <si>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</si>
  <si>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</si>
  <si>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</si>
  <si>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</si>
  <si>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</si>
  <si>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</si>
  <si>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</si>
  <si>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</si>
  <si>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</si>
  <si>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</si>
  <si>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</si>
  <si>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</si>
  <si>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</si>
  <si>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</si>
  <si>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</si>
  <si>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</si>
  <si>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</si>
  <si>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</si>
  <si>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</si>
  <si>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</si>
  <si>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</si>
  <si>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</si>
  <si>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</si>
  <si>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</si>
  <si>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</si>
  <si>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</si>
  <si>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</si>
  <si>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</si>
  <si>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</si>
  <si>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</si>
  <si>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</si>
  <si>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</si>
  <si>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</si>
  <si>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</si>
  <si>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</si>
  <si>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</si>
  <si>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</si>
  <si>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</si>
  <si>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</si>
  <si>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</si>
  <si>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</si>
  <si>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</si>
  <si>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</si>
  <si>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</si>
  <si>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</si>
  <si>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</si>
  <si>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</si>
  <si>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</si>
  <si>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</si>
  <si>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</si>
  <si>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</si>
  <si>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</si>
  <si>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</si>
  <si>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</si>
  <si>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</si>
  <si>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</si>
  <si>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</si>
  <si>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</si>
  <si>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</si>
  <si>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</si>
  <si>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</si>
  <si>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</si>
  <si>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</si>
  <si>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</si>
  <si>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</si>
  <si>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</si>
  <si>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</si>
  <si>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</si>
  <si>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</si>
  <si>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</si>
  <si>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</si>
  <si>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</si>
  <si>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</si>
  <si>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</si>
  <si>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</si>
  <si>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</si>
  <si>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</si>
  <si>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</si>
  <si>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</si>
  <si>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</si>
  <si>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</si>
  <si>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</si>
  <si>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</si>
  <si>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</si>
  <si>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</si>
  <si>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</si>
  <si>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</si>
  <si>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</si>
  <si>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</si>
  <si>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</si>
  <si>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</si>
  <si>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</si>
  <si>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</si>
  <si>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</si>
  <si>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</si>
  <si>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</si>
  <si>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</si>
  <si>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</si>
  <si>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</si>
  <si>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</si>
  <si>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</si>
  <si>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</si>
  <si>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</si>
  <si>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</si>
  <si>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</si>
  <si>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</si>
  <si>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</si>
  <si>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</si>
  <si>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</si>
  <si>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</si>
  <si>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</si>
  <si>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</si>
  <si>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</si>
  <si>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</si>
  <si>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</si>
  <si>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</si>
  <si>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</si>
  <si>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</si>
  <si>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</si>
  <si>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</si>
  <si>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</si>
  <si>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</si>
  <si>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</si>
  <si>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</si>
  <si>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</si>
  <si>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</si>
  <si>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</si>
  <si>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</si>
  <si>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</si>
  <si>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</si>
  <si>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</si>
  <si>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</si>
  <si>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</si>
  <si>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</si>
  <si>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</si>
  <si>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</si>
  <si>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</si>
  <si>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</si>
  <si>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</si>
  <si>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</si>
  <si>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</si>
  <si>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</si>
  <si>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</si>
  <si>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</si>
  <si>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</si>
  <si>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</si>
  <si>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</si>
  <si>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</si>
  <si>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</si>
  <si>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</si>
  <si>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</si>
  <si>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</si>
  <si>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</si>
  <si>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</si>
  <si>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</si>
  <si>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</si>
  <si>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</si>
  <si>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</si>
  <si>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</si>
  <si>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</si>
  <si>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</si>
  <si>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</si>
  <si>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</si>
  <si>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</si>
  <si>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</si>
  <si>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</si>
  <si>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</si>
  <si>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</si>
  <si>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</si>
  <si>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</si>
  <si>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</si>
  <si>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</si>
  <si>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</si>
  <si>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</si>
  <si>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</si>
  <si>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</si>
  <si>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</si>
  <si>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</si>
  <si>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</si>
  <si>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</si>
  <si>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</si>
  <si>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</si>
  <si>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</si>
  <si>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</si>
  <si>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</si>
  <si>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</si>
  <si>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</si>
  <si>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</si>
  <si>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</si>
  <si>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</si>
  <si>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</si>
  <si>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</si>
  <si>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</si>
  <si>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</si>
  <si>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</si>
  <si>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</si>
  <si>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</si>
  <si>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</si>
  <si>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</si>
  <si>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</si>
  <si>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</si>
  <si>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</si>
  <si>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</si>
  <si>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</si>
  <si>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</si>
  <si>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</si>
  <si>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</si>
  <si>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</si>
  <si>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</si>
  <si>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</si>
  <si>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</si>
  <si>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</si>
  <si>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</si>
  <si>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</si>
  <si>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</si>
  <si>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</si>
  <si>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</si>
  <si>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</si>
  <si>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</si>
  <si>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</si>
  <si>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</si>
  <si>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</si>
  <si>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</si>
  <si>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</si>
  <si>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</si>
  <si>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</si>
  <si>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</si>
  <si>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</si>
  <si>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</si>
  <si>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</si>
  <si>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</si>
  <si>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</si>
  <si>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</si>
  <si>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</si>
  <si>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</si>
  <si>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</si>
  <si>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</si>
  <si>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</si>
  <si>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</si>
  <si>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</si>
  <si>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</si>
  <si>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</si>
  <si>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</si>
  <si>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</si>
  <si>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</si>
  <si>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</si>
  <si>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</si>
  <si>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</si>
  <si>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</si>
  <si>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</si>
  <si>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</si>
  <si>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</si>
  <si>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</si>
  <si>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</si>
  <si>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</si>
  <si>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</si>
  <si>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</si>
  <si>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</si>
  <si>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</si>
  <si>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</si>
  <si>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</si>
  <si>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</si>
  <si>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</si>
  <si>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</si>
  <si>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</si>
  <si>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</si>
  <si>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</si>
  <si>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</si>
  <si>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</si>
  <si>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</si>
  <si>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</si>
  <si>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</si>
  <si>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</si>
  <si>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</si>
  <si>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</si>
  <si>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</si>
  <si>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</si>
  <si>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</si>
  <si>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</si>
  <si>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</si>
  <si>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</si>
  <si>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</si>
  <si>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</si>
  <si>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</si>
  <si>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</si>
  <si>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</si>
  <si>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</si>
  <si>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</si>
  <si>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</si>
  <si>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</si>
  <si>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</si>
  <si>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</si>
  <si>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</si>
  <si>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</si>
  <si>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</si>
  <si>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</si>
  <si>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</si>
  <si>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</si>
  <si>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</si>
  <si>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</si>
  <si>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</si>
  <si>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</si>
  <si>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</si>
  <si>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</si>
  <si>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</si>
  <si>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</si>
  <si>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</si>
  <si>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</si>
  <si>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</si>
  <si>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</si>
  <si>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</si>
  <si>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</si>
  <si>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</si>
  <si>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</si>
  <si>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</si>
  <si>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</si>
  <si>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</si>
  <si>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</si>
  <si>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</si>
  <si>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</si>
  <si>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</si>
  <si>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</si>
  <si>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</si>
  <si>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</si>
  <si>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</si>
  <si>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</si>
  <si>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</si>
  <si>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</si>
  <si>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</si>
  <si>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</si>
  <si>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</si>
  <si>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</si>
  <si>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</si>
  <si>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</si>
  <si>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</si>
  <si>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</si>
  <si>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</si>
  <si>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</si>
  <si>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</si>
  <si>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</si>
  <si>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</si>
  <si>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</si>
  <si>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</si>
  <si>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</si>
  <si>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</si>
  <si>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</si>
  <si>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</si>
  <si>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</si>
  <si>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</si>
  <si>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</si>
  <si>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</si>
  <si>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</si>
  <si>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</si>
  <si>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</si>
  <si>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</si>
  <si>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</si>
  <si>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</si>
  <si>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</si>
  <si>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</si>
  <si>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</si>
  <si>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</si>
  <si>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</si>
  <si>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</si>
  <si>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</si>
  <si>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</si>
  <si>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Otras Inversiones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</si>
  <si>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</si>
  <si>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</si>
  <si>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</si>
  <si>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</si>
  <si>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</si>
  <si>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Sistema para el Desarrollo Integral de la Familia del Municipio de Yuriria, Gto.</t>
  </si>
  <si>
    <t>Correspondiente 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</si>
</sst>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2" fillId="0" borderId="0" xfId="9" applyFont="1" applyFill="1" applyAlignment="1">
      <alignment horizontal="center"/>
    </xf>
    <xf numFmtId="0" fontId="12" fillId="0" borderId="0" xfId="9" applyFont="1" applyFill="1"/>
    <xf numFmtId="4" fontId="12" fillId="0" borderId="0" xfId="9" applyNumberFormat="1" applyFont="1" applyFill="1"/>
    <xf numFmtId="0" fontId="13" fillId="0" borderId="0" xfId="8" applyFont="1" applyBorder="1"/>
    <xf numFmtId="0" fontId="11" fillId="8" borderId="13" xfId="13" applyFont="1" applyFill="1" applyBorder="1" applyAlignment="1">
      <alignment vertical="center"/>
    </xf>
    <xf numFmtId="0" fontId="11" fillId="8" borderId="18" xfId="13" applyFont="1" applyFill="1" applyBorder="1" applyAlignment="1">
      <alignment vertical="center"/>
    </xf>
    <xf numFmtId="0" fontId="12" fillId="0" borderId="2" xfId="13" applyFont="1" applyFill="1" applyBorder="1" applyAlignment="1">
      <alignment horizontal="center" vertical="center"/>
    </xf>
    <xf numFmtId="0" fontId="3" fillId="0" borderId="1" xfId="13" applyFont="1" applyBorder="1" applyAlignment="1">
      <alignment horizontal="left" vertical="center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0" borderId="14" xfId="13" applyFont="1" applyFill="1" applyBorder="1" applyAlignment="1">
      <alignment horizontal="center" vertical="center"/>
    </xf>
    <xf numFmtId="4" fontId="13" fillId="0" borderId="12" xfId="13" applyNumberFormat="1" applyFont="1" applyBorder="1" applyAlignment="1">
      <alignment horizontal="right" vertical="center" wrapText="1" indent="1"/>
    </xf>
    <xf numFmtId="0" fontId="2" fillId="0" borderId="1" xfId="9" applyFont="1" applyFill="1" applyBorder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8" fillId="0" borderId="0" xfId="10" applyFont="1" applyAlignment="1">
      <alignment horizontal="left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1</xdr:row>
      <xdr:rowOff>0</xdr:rowOff>
    </xdr:from>
    <xdr:to>
      <xdr:col>1</xdr:col>
      <xdr:colOff>531217</xdr:colOff>
      <xdr:row>3</xdr:row>
      <xdr:rowOff>51434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F117DC-52C1-447E-BE42-FB61BE5E5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" y="236220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1</xdr:col>
      <xdr:colOff>1981459</xdr:colOff>
      <xdr:row>56</xdr:row>
      <xdr:rowOff>75279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7B0855-F488-461E-8A7E-D91269300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713220"/>
          <a:ext cx="2987299" cy="1111599"/>
        </a:xfrm>
        <a:prstGeom prst="rect">
          <a:avLst/>
        </a:prstGeom>
      </xdr:spPr>
    </xdr:pic>
    <xdr:clientData/>
  </xdr:twoCellAnchor>
  <xdr:twoCellAnchor editAs="oneCell">
    <xdr:from>
      <xdr:col>1</xdr:col>
      <xdr:colOff>4312920</xdr:colOff>
      <xdr:row>48</xdr:row>
      <xdr:rowOff>15240</xdr:rowOff>
    </xdr:from>
    <xdr:to>
      <xdr:col>4</xdr:col>
      <xdr:colOff>582554</xdr:colOff>
      <xdr:row>56</xdr:row>
      <xdr:rowOff>106394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9552222-07C6-4505-9E02-932F53E12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18760" y="6728460"/>
          <a:ext cx="2769494" cy="1127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B49" sqref="B49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78" t="s">
        <v>667</v>
      </c>
      <c r="B1" s="178"/>
      <c r="C1" s="17"/>
      <c r="D1" s="14" t="s">
        <v>601</v>
      </c>
      <c r="E1" s="15">
        <v>2024</v>
      </c>
    </row>
    <row r="2" spans="1:5" ht="18.899999999999999" customHeight="1" x14ac:dyDescent="0.2">
      <c r="A2" s="179" t="s">
        <v>600</v>
      </c>
      <c r="B2" s="179"/>
      <c r="C2" s="36"/>
      <c r="D2" s="14" t="s">
        <v>602</v>
      </c>
      <c r="E2" s="17" t="s">
        <v>607</v>
      </c>
    </row>
    <row r="3" spans="1:5" ht="18.899999999999999" customHeight="1" x14ac:dyDescent="0.2">
      <c r="A3" s="180" t="s">
        <v>668</v>
      </c>
      <c r="B3" s="180"/>
      <c r="C3" s="17"/>
      <c r="D3" s="14" t="s">
        <v>603</v>
      </c>
      <c r="E3" s="15">
        <v>1</v>
      </c>
    </row>
    <row r="4" spans="1:5" s="93" customFormat="1" ht="18.899999999999999" customHeight="1" x14ac:dyDescent="0.2">
      <c r="A4" s="180" t="s">
        <v>622</v>
      </c>
      <c r="B4" s="180"/>
      <c r="C4" s="180"/>
      <c r="D4" s="180"/>
      <c r="E4" s="180"/>
    </row>
    <row r="5" spans="1:5" ht="15" customHeight="1" x14ac:dyDescent="0.2">
      <c r="A5" s="136" t="s">
        <v>41</v>
      </c>
      <c r="B5" s="13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568</v>
      </c>
      <c r="B10" s="46" t="s">
        <v>303</v>
      </c>
    </row>
    <row r="11" spans="1:5" x14ac:dyDescent="0.2">
      <c r="A11" s="45" t="s">
        <v>569</v>
      </c>
      <c r="B11" s="46" t="s">
        <v>570</v>
      </c>
    </row>
    <row r="12" spans="1:5" x14ac:dyDescent="0.2">
      <c r="A12" s="45" t="s">
        <v>571</v>
      </c>
      <c r="B12" s="46" t="s">
        <v>340</v>
      </c>
    </row>
    <row r="13" spans="1:5" x14ac:dyDescent="0.2">
      <c r="A13" s="45" t="s">
        <v>572</v>
      </c>
      <c r="B13" s="46" t="s">
        <v>357</v>
      </c>
    </row>
    <row r="14" spans="1:5" x14ac:dyDescent="0.2">
      <c r="A14" s="45" t="s">
        <v>1</v>
      </c>
      <c r="B14" s="46" t="s">
        <v>2</v>
      </c>
    </row>
    <row r="15" spans="1:5" x14ac:dyDescent="0.2">
      <c r="A15" s="45" t="s">
        <v>3</v>
      </c>
      <c r="B15" s="46" t="s">
        <v>4</v>
      </c>
    </row>
    <row r="16" spans="1:5" x14ac:dyDescent="0.2">
      <c r="A16" s="45" t="s">
        <v>5</v>
      </c>
      <c r="B16" s="46" t="s">
        <v>6</v>
      </c>
    </row>
    <row r="17" spans="1:2" x14ac:dyDescent="0.2">
      <c r="A17" s="45" t="s">
        <v>130</v>
      </c>
      <c r="B17" s="46" t="s">
        <v>582</v>
      </c>
    </row>
    <row r="18" spans="1:2" x14ac:dyDescent="0.2">
      <c r="A18" s="45" t="s">
        <v>7</v>
      </c>
      <c r="B18" s="46" t="s">
        <v>583</v>
      </c>
    </row>
    <row r="19" spans="1:2" x14ac:dyDescent="0.2">
      <c r="A19" s="45" t="s">
        <v>8</v>
      </c>
      <c r="B19" s="46" t="s">
        <v>129</v>
      </c>
    </row>
    <row r="20" spans="1:2" x14ac:dyDescent="0.2">
      <c r="A20" s="45" t="s">
        <v>9</v>
      </c>
      <c r="B20" s="46" t="s">
        <v>10</v>
      </c>
    </row>
    <row r="21" spans="1:2" x14ac:dyDescent="0.2">
      <c r="A21" s="45" t="s">
        <v>11</v>
      </c>
      <c r="B21" s="46" t="s">
        <v>12</v>
      </c>
    </row>
    <row r="22" spans="1:2" x14ac:dyDescent="0.2">
      <c r="A22" s="45" t="s">
        <v>13</v>
      </c>
      <c r="B22" s="46" t="s">
        <v>14</v>
      </c>
    </row>
    <row r="23" spans="1:2" x14ac:dyDescent="0.2">
      <c r="A23" s="45" t="s">
        <v>15</v>
      </c>
      <c r="B23" s="46" t="s">
        <v>16</v>
      </c>
    </row>
    <row r="24" spans="1:2" x14ac:dyDescent="0.2">
      <c r="A24" s="45" t="s">
        <v>17</v>
      </c>
      <c r="B24" s="46" t="s">
        <v>584</v>
      </c>
    </row>
    <row r="25" spans="1:2" x14ac:dyDescent="0.2">
      <c r="A25" s="45" t="s">
        <v>18</v>
      </c>
      <c r="B25" s="46" t="s">
        <v>19</v>
      </c>
    </row>
    <row r="26" spans="1:2" s="93" customFormat="1" x14ac:dyDescent="0.2">
      <c r="A26" s="45" t="s">
        <v>20</v>
      </c>
      <c r="B26" s="46" t="s">
        <v>182</v>
      </c>
    </row>
    <row r="27" spans="1:2" x14ac:dyDescent="0.2">
      <c r="A27" s="45" t="s">
        <v>21</v>
      </c>
      <c r="B27" s="46" t="s">
        <v>22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623</v>
      </c>
    </row>
    <row r="41" spans="1:2" ht="10.8" thickBot="1" x14ac:dyDescent="0.25">
      <c r="A41" s="11"/>
      <c r="B41" s="12"/>
    </row>
    <row r="44" spans="1:2" x14ac:dyDescent="0.2">
      <c r="B44" s="93" t="s">
        <v>624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10" location="ACT!A8" display="ACT-01"/>
    <hyperlink ref="A11" location="ACT!A56" display="ACT-02"/>
    <hyperlink ref="A12" location="ACT!A71" display="ACT-03"/>
    <hyperlink ref="A13" location="ACT!A96" display="ACT-04"/>
    <hyperlink ref="A14" location="ESF!A6" display="ESF-01"/>
    <hyperlink ref="A15" location="ESF!A13" display="ESF-02"/>
    <hyperlink ref="A16" location="ESF!A18" display="ESF-03"/>
    <hyperlink ref="A17" location="ESF!A30" display="ESF-04"/>
    <hyperlink ref="A18" location="ESF!A39" display="ESF-05"/>
    <hyperlink ref="A19" location="ESF!A44" display="ESF-06"/>
    <hyperlink ref="A20" location="ESF!A48" display="ESF-07"/>
    <hyperlink ref="A21" location="ESF!A52" display="ESF-08"/>
    <hyperlink ref="A22" location="ESF!A72" display="ESF-09"/>
    <hyperlink ref="A23" location="ESF!A88" display="ESF-10"/>
    <hyperlink ref="A24" location="ESF!A94" display="ESF-11"/>
    <hyperlink ref="A25" location="ESF!A108" display="ESF-12"/>
    <hyperlink ref="A26" location="ESF!A125" display="ESF-13"/>
    <hyperlink ref="A27" location="ESF!A142" display="ESF-14"/>
    <hyperlink ref="B10" location="ACT!A8" display="INGRESOS DE GESTION"/>
    <hyperlink ref="B11" location="ACT!A56" display="PARTICIPACIONES, APORTACIONES, CONVENIOS, INCENTIVOS…"/>
    <hyperlink ref="B12" location="ACT!A71" display="OTROS INGRESOS Y BENEFICIOS"/>
    <hyperlink ref="B13" location="ACT!A96" display="GASTOS Y OTRAS PERDIDAS"/>
    <hyperlink ref="B14" location="ESF!A6" display="FONDOS CON AFECTACIÓN ESPECÍFICA E INVERSIONES FINANCIERAS"/>
    <hyperlink ref="B15" location="ESF!A13" display="CONTRIBUCIONES POR RECUPERAR"/>
    <hyperlink ref="B16" location="ESF!A18" display="CONTRIBUCIONES POR RECUPERAR CORTO PLAZO"/>
    <hyperlink ref="B17" location="ESF!A30" display="BIENES DISPONIBLES PARA SU TRANSFORMACIÓN ESTIMACIONES Y DETERIOROS (INVENTARIOS)"/>
    <hyperlink ref="B18" location="ESF!A39" display="ALMACENES"/>
    <hyperlink ref="B19" location="ESF!A44" display="FIDEICOMISOS, MANDATOS Y CONTRATOS ANÁLOGOS"/>
    <hyperlink ref="B20" location="ESF!A48" display="PARTICIPACIONES Y APORTACIONES DE CAPITAL"/>
    <hyperlink ref="B21" location="ESF!A52" display="BIENES MUEBLES E INMUEBLES"/>
    <hyperlink ref="B22" location="ESF!A72" display="INTANGIBLES Y DIFERIDOS"/>
    <hyperlink ref="B23" location="ESF!A88" display="ESTIMACIONES Y DETERIOROS"/>
    <hyperlink ref="B24" location="ESF!A94" display="OTROS ACTIVOS"/>
    <hyperlink ref="B25" location="ESF!A108" display="CUENTAS Y DOCUMENTOS POR PAGAR"/>
    <hyperlink ref="B26" location="ESF!A125" display="FONDOS Y BIENES DE TERCEROS"/>
    <hyperlink ref="B27" location="ESF!A142" display="OTROS PASIVOS CIRCULANTES"/>
  </hyperlinks>
  <pageMargins left="0.70866141732283472" right="0.70866141732283472" top="0.74803149606299213" bottom="0.74803149606299213" header="0.31496062992125984" footer="0.31496062992125984"/>
  <pageSetup scale="81" orientation="landscape" horizontalDpi="360" verticalDpi="360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B25" sqref="B25"/>
    </sheetView>
  </sheetViews>
  <sheetFormatPr baseColWidth="10" defaultColWidth="11.44140625" defaultRowHeight="10.199999999999999" x14ac:dyDescent="0.2"/>
  <cols>
    <col min="1" max="1" width="3.33203125" style="39" customWidth="1"/>
    <col min="2" max="2" width="63.109375" style="39" customWidth="1"/>
    <col min="3" max="3" width="17.6640625" style="39" customWidth="1"/>
    <col min="4" max="16384" width="11.44140625" style="39"/>
  </cols>
  <sheetData>
    <row r="1" spans="1:3" s="37" customFormat="1" ht="18" customHeight="1" x14ac:dyDescent="0.3">
      <c r="A1" s="184" t="s">
        <v>667</v>
      </c>
      <c r="B1" s="185"/>
      <c r="C1" s="186"/>
    </row>
    <row r="2" spans="1:3" s="37" customFormat="1" ht="18" customHeight="1" x14ac:dyDescent="0.3">
      <c r="A2" s="187" t="s">
        <v>612</v>
      </c>
      <c r="B2" s="188"/>
      <c r="C2" s="189"/>
    </row>
    <row r="3" spans="1:3" s="37" customFormat="1" ht="18" customHeight="1" x14ac:dyDescent="0.3">
      <c r="A3" s="187" t="s">
        <v>668</v>
      </c>
      <c r="B3" s="190"/>
      <c r="C3" s="189"/>
    </row>
    <row r="4" spans="1:3" s="40" customFormat="1" ht="18" customHeight="1" x14ac:dyDescent="0.2">
      <c r="A4" s="191" t="s">
        <v>613</v>
      </c>
      <c r="B4" s="192"/>
      <c r="C4" s="193"/>
    </row>
    <row r="5" spans="1:3" s="38" customFormat="1" x14ac:dyDescent="0.2">
      <c r="A5" s="58" t="s">
        <v>520</v>
      </c>
      <c r="B5" s="58"/>
      <c r="C5" s="143">
        <v>2837138.19</v>
      </c>
    </row>
    <row r="6" spans="1:3" x14ac:dyDescent="0.2">
      <c r="A6" s="59"/>
      <c r="B6" s="60"/>
      <c r="C6" s="61"/>
    </row>
    <row r="7" spans="1:3" x14ac:dyDescent="0.2">
      <c r="A7" s="68" t="s">
        <v>521</v>
      </c>
      <c r="B7" s="68"/>
      <c r="C7" s="144">
        <f>SUM(C8:C13)</f>
        <v>0</v>
      </c>
    </row>
    <row r="8" spans="1:3" x14ac:dyDescent="0.2">
      <c r="A8" s="76" t="s">
        <v>522</v>
      </c>
      <c r="B8" s="75" t="s">
        <v>341</v>
      </c>
      <c r="C8" s="145">
        <v>0</v>
      </c>
    </row>
    <row r="9" spans="1:3" x14ac:dyDescent="0.2">
      <c r="A9" s="62" t="s">
        <v>523</v>
      </c>
      <c r="B9" s="63" t="s">
        <v>532</v>
      </c>
      <c r="C9" s="145">
        <v>0</v>
      </c>
    </row>
    <row r="10" spans="1:3" x14ac:dyDescent="0.2">
      <c r="A10" s="62" t="s">
        <v>524</v>
      </c>
      <c r="B10" s="63" t="s">
        <v>349</v>
      </c>
      <c r="C10" s="145">
        <v>0</v>
      </c>
    </row>
    <row r="11" spans="1:3" x14ac:dyDescent="0.2">
      <c r="A11" s="62" t="s">
        <v>525</v>
      </c>
      <c r="B11" s="63" t="s">
        <v>350</v>
      </c>
      <c r="C11" s="145">
        <v>0</v>
      </c>
    </row>
    <row r="12" spans="1:3" x14ac:dyDescent="0.2">
      <c r="A12" s="62" t="s">
        <v>526</v>
      </c>
      <c r="B12" s="63" t="s">
        <v>351</v>
      </c>
      <c r="C12" s="145">
        <v>0</v>
      </c>
    </row>
    <row r="13" spans="1:3" x14ac:dyDescent="0.2">
      <c r="A13" s="64" t="s">
        <v>527</v>
      </c>
      <c r="B13" s="65" t="s">
        <v>528</v>
      </c>
      <c r="C13" s="145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4">
        <f>SUM(C16:C18)</f>
        <v>0</v>
      </c>
    </row>
    <row r="16" spans="1:3" x14ac:dyDescent="0.2">
      <c r="A16" s="69">
        <v>3.1</v>
      </c>
      <c r="B16" s="63" t="s">
        <v>531</v>
      </c>
      <c r="C16" s="145">
        <v>0</v>
      </c>
    </row>
    <row r="17" spans="1:3" x14ac:dyDescent="0.2">
      <c r="A17" s="70">
        <v>3.2</v>
      </c>
      <c r="B17" s="63" t="s">
        <v>529</v>
      </c>
      <c r="C17" s="145">
        <v>0</v>
      </c>
    </row>
    <row r="18" spans="1:3" x14ac:dyDescent="0.2">
      <c r="A18" s="70">
        <v>3.3</v>
      </c>
      <c r="B18" s="65" t="s">
        <v>530</v>
      </c>
      <c r="C18" s="146">
        <v>0</v>
      </c>
    </row>
    <row r="19" spans="1:3" x14ac:dyDescent="0.2">
      <c r="A19" s="59"/>
      <c r="B19" s="71"/>
      <c r="C19" s="72"/>
    </row>
    <row r="20" spans="1:3" x14ac:dyDescent="0.2">
      <c r="A20" s="73" t="s">
        <v>659</v>
      </c>
      <c r="B20" s="73"/>
      <c r="C20" s="143">
        <f>C5+C7-C15</f>
        <v>2837138.19</v>
      </c>
    </row>
    <row r="22" spans="1:3" ht="14.4" customHeight="1" x14ac:dyDescent="0.2">
      <c r="A22" s="206" t="s">
        <v>624</v>
      </c>
      <c r="B22" s="206"/>
      <c r="C22" s="206"/>
    </row>
    <row r="23" spans="1:3" x14ac:dyDescent="0.2">
      <c r="A23" s="206"/>
      <c r="B23" s="206"/>
      <c r="C23" s="206"/>
    </row>
  </sheetData>
  <mergeCells count="5">
    <mergeCell ref="A1:C1"/>
    <mergeCell ref="A2:C2"/>
    <mergeCell ref="A3:C3"/>
    <mergeCell ref="A4:C4"/>
    <mergeCell ref="A22:C23"/>
  </mergeCells>
  <pageMargins left="0.7" right="0.7" top="0.75" bottom="0.75" header="0.3" footer="0.3"/>
  <pageSetup orientation="portrait" horizontalDpi="360" verticalDpi="360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topLeftCell="A41" workbookViewId="0">
      <selection activeCell="B49" sqref="B49"/>
    </sheetView>
  </sheetViews>
  <sheetFormatPr baseColWidth="10" defaultColWidth="11.44140625" defaultRowHeight="10.199999999999999" x14ac:dyDescent="0.2"/>
  <cols>
    <col min="1" max="1" width="3.6640625" style="39" customWidth="1"/>
    <col min="2" max="2" width="62.109375" style="39" customWidth="1"/>
    <col min="3" max="3" width="17.6640625" style="39" customWidth="1"/>
    <col min="4" max="16384" width="11.44140625" style="39"/>
  </cols>
  <sheetData>
    <row r="1" spans="1:3" s="41" customFormat="1" ht="18.899999999999999" customHeight="1" x14ac:dyDescent="0.3">
      <c r="A1" s="194" t="s">
        <v>667</v>
      </c>
      <c r="B1" s="195"/>
      <c r="C1" s="196"/>
    </row>
    <row r="2" spans="1:3" s="41" customFormat="1" ht="18.899999999999999" customHeight="1" x14ac:dyDescent="0.3">
      <c r="A2" s="197" t="s">
        <v>614</v>
      </c>
      <c r="B2" s="198"/>
      <c r="C2" s="199"/>
    </row>
    <row r="3" spans="1:3" s="41" customFormat="1" ht="18.899999999999999" customHeight="1" x14ac:dyDescent="0.3">
      <c r="A3" s="197" t="s">
        <v>668</v>
      </c>
      <c r="B3" s="200"/>
      <c r="C3" s="199"/>
    </row>
    <row r="4" spans="1:3" s="42" customFormat="1" x14ac:dyDescent="0.2">
      <c r="A4" s="191" t="s">
        <v>613</v>
      </c>
      <c r="B4" s="192"/>
      <c r="C4" s="193"/>
    </row>
    <row r="5" spans="1:3" x14ac:dyDescent="0.2">
      <c r="A5" s="84" t="s">
        <v>533</v>
      </c>
      <c r="B5" s="58"/>
      <c r="C5" s="147">
        <v>2460683.62</v>
      </c>
    </row>
    <row r="6" spans="1:3" x14ac:dyDescent="0.2">
      <c r="A6" s="78"/>
      <c r="B6" s="60"/>
      <c r="C6" s="79"/>
    </row>
    <row r="7" spans="1:3" x14ac:dyDescent="0.2">
      <c r="A7" s="68" t="s">
        <v>534</v>
      </c>
      <c r="B7" s="80"/>
      <c r="C7" s="144">
        <f>SUM(C8:C28)</f>
        <v>0</v>
      </c>
    </row>
    <row r="8" spans="1:3" x14ac:dyDescent="0.2">
      <c r="A8" s="126">
        <v>2.1</v>
      </c>
      <c r="B8" s="85" t="s">
        <v>369</v>
      </c>
      <c r="C8" s="148">
        <v>0</v>
      </c>
    </row>
    <row r="9" spans="1:3" x14ac:dyDescent="0.2">
      <c r="A9" s="126">
        <v>2.2000000000000002</v>
      </c>
      <c r="B9" s="85" t="s">
        <v>366</v>
      </c>
      <c r="C9" s="148">
        <v>0</v>
      </c>
    </row>
    <row r="10" spans="1:3" x14ac:dyDescent="0.2">
      <c r="A10" s="90">
        <v>2.2999999999999998</v>
      </c>
      <c r="B10" s="77" t="s">
        <v>236</v>
      </c>
      <c r="C10" s="148">
        <v>0</v>
      </c>
    </row>
    <row r="11" spans="1:3" x14ac:dyDescent="0.2">
      <c r="A11" s="90">
        <v>2.4</v>
      </c>
      <c r="B11" s="77" t="s">
        <v>237</v>
      </c>
      <c r="C11" s="148">
        <v>0</v>
      </c>
    </row>
    <row r="12" spans="1:3" x14ac:dyDescent="0.2">
      <c r="A12" s="90">
        <v>2.5</v>
      </c>
      <c r="B12" s="77" t="s">
        <v>238</v>
      </c>
      <c r="C12" s="148">
        <v>0</v>
      </c>
    </row>
    <row r="13" spans="1:3" x14ac:dyDescent="0.2">
      <c r="A13" s="90">
        <v>2.6</v>
      </c>
      <c r="B13" s="77" t="s">
        <v>239</v>
      </c>
      <c r="C13" s="148">
        <v>0</v>
      </c>
    </row>
    <row r="14" spans="1:3" x14ac:dyDescent="0.2">
      <c r="A14" s="90">
        <v>2.7</v>
      </c>
      <c r="B14" s="77" t="s">
        <v>240</v>
      </c>
      <c r="C14" s="148">
        <v>0</v>
      </c>
    </row>
    <row r="15" spans="1:3" x14ac:dyDescent="0.2">
      <c r="A15" s="90">
        <v>2.8</v>
      </c>
      <c r="B15" s="77" t="s">
        <v>241</v>
      </c>
      <c r="C15" s="148">
        <v>0</v>
      </c>
    </row>
    <row r="16" spans="1:3" x14ac:dyDescent="0.2">
      <c r="A16" s="90">
        <v>2.9</v>
      </c>
      <c r="B16" s="77" t="s">
        <v>243</v>
      </c>
      <c r="C16" s="148">
        <v>0</v>
      </c>
    </row>
    <row r="17" spans="1:3" x14ac:dyDescent="0.2">
      <c r="A17" s="90" t="s">
        <v>535</v>
      </c>
      <c r="B17" s="77" t="s">
        <v>536</v>
      </c>
      <c r="C17" s="148">
        <v>0</v>
      </c>
    </row>
    <row r="18" spans="1:3" x14ac:dyDescent="0.2">
      <c r="A18" s="90" t="s">
        <v>561</v>
      </c>
      <c r="B18" s="77" t="s">
        <v>245</v>
      </c>
      <c r="C18" s="148">
        <v>0</v>
      </c>
    </row>
    <row r="19" spans="1:3" x14ac:dyDescent="0.2">
      <c r="A19" s="90" t="s">
        <v>562</v>
      </c>
      <c r="B19" s="77" t="s">
        <v>537</v>
      </c>
      <c r="C19" s="148">
        <v>0</v>
      </c>
    </row>
    <row r="20" spans="1:3" x14ac:dyDescent="0.2">
      <c r="A20" s="90" t="s">
        <v>563</v>
      </c>
      <c r="B20" s="77" t="s">
        <v>538</v>
      </c>
      <c r="C20" s="148">
        <v>0</v>
      </c>
    </row>
    <row r="21" spans="1:3" x14ac:dyDescent="0.2">
      <c r="A21" s="90" t="s">
        <v>564</v>
      </c>
      <c r="B21" s="77" t="s">
        <v>539</v>
      </c>
      <c r="C21" s="148">
        <v>0</v>
      </c>
    </row>
    <row r="22" spans="1:3" x14ac:dyDescent="0.2">
      <c r="A22" s="90" t="s">
        <v>540</v>
      </c>
      <c r="B22" s="77" t="s">
        <v>541</v>
      </c>
      <c r="C22" s="148">
        <v>0</v>
      </c>
    </row>
    <row r="23" spans="1:3" x14ac:dyDescent="0.2">
      <c r="A23" s="90" t="s">
        <v>542</v>
      </c>
      <c r="B23" s="77" t="s">
        <v>543</v>
      </c>
      <c r="C23" s="148">
        <v>0</v>
      </c>
    </row>
    <row r="24" spans="1:3" x14ac:dyDescent="0.2">
      <c r="A24" s="90" t="s">
        <v>544</v>
      </c>
      <c r="B24" s="77" t="s">
        <v>545</v>
      </c>
      <c r="C24" s="148">
        <v>0</v>
      </c>
    </row>
    <row r="25" spans="1:3" x14ac:dyDescent="0.2">
      <c r="A25" s="90" t="s">
        <v>546</v>
      </c>
      <c r="B25" s="77" t="s">
        <v>547</v>
      </c>
      <c r="C25" s="148">
        <v>0</v>
      </c>
    </row>
    <row r="26" spans="1:3" x14ac:dyDescent="0.2">
      <c r="A26" s="90" t="s">
        <v>548</v>
      </c>
      <c r="B26" s="77" t="s">
        <v>549</v>
      </c>
      <c r="C26" s="148">
        <v>0</v>
      </c>
    </row>
    <row r="27" spans="1:3" x14ac:dyDescent="0.2">
      <c r="A27" s="90" t="s">
        <v>550</v>
      </c>
      <c r="B27" s="77" t="s">
        <v>551</v>
      </c>
      <c r="C27" s="148">
        <v>0</v>
      </c>
    </row>
    <row r="28" spans="1:3" x14ac:dyDescent="0.2">
      <c r="A28" s="90" t="s">
        <v>552</v>
      </c>
      <c r="B28" s="85" t="s">
        <v>553</v>
      </c>
      <c r="C28" s="148">
        <v>0</v>
      </c>
    </row>
    <row r="29" spans="1:3" x14ac:dyDescent="0.2">
      <c r="A29" s="91"/>
      <c r="B29" s="86"/>
      <c r="C29" s="87"/>
    </row>
    <row r="30" spans="1:3" x14ac:dyDescent="0.2">
      <c r="A30" s="88" t="s">
        <v>554</v>
      </c>
      <c r="B30" s="89"/>
      <c r="C30" s="149">
        <f>SUM(C31:C37)</f>
        <v>0</v>
      </c>
    </row>
    <row r="31" spans="1:3" x14ac:dyDescent="0.2">
      <c r="A31" s="90" t="s">
        <v>555</v>
      </c>
      <c r="B31" s="77" t="s">
        <v>438</v>
      </c>
      <c r="C31" s="148">
        <v>0</v>
      </c>
    </row>
    <row r="32" spans="1:3" x14ac:dyDescent="0.2">
      <c r="A32" s="90" t="s">
        <v>556</v>
      </c>
      <c r="B32" s="77" t="s">
        <v>80</v>
      </c>
      <c r="C32" s="148">
        <v>0</v>
      </c>
    </row>
    <row r="33" spans="1:3" x14ac:dyDescent="0.2">
      <c r="A33" s="90" t="s">
        <v>557</v>
      </c>
      <c r="B33" s="77" t="s">
        <v>448</v>
      </c>
      <c r="C33" s="148">
        <v>0</v>
      </c>
    </row>
    <row r="34" spans="1:3" x14ac:dyDescent="0.2">
      <c r="A34" s="90" t="s">
        <v>558</v>
      </c>
      <c r="B34" s="77" t="s">
        <v>454</v>
      </c>
      <c r="C34" s="148">
        <v>0</v>
      </c>
    </row>
    <row r="35" spans="1:3" x14ac:dyDescent="0.2">
      <c r="A35" s="90" t="s">
        <v>559</v>
      </c>
      <c r="B35" s="77" t="s">
        <v>462</v>
      </c>
      <c r="C35" s="148">
        <v>0</v>
      </c>
    </row>
    <row r="36" spans="1:3" x14ac:dyDescent="0.2">
      <c r="A36" s="90" t="s">
        <v>662</v>
      </c>
      <c r="B36" s="77" t="s">
        <v>366</v>
      </c>
      <c r="C36" s="148">
        <v>0</v>
      </c>
    </row>
    <row r="37" spans="1:3" x14ac:dyDescent="0.2">
      <c r="A37" s="90" t="s">
        <v>663</v>
      </c>
      <c r="B37" s="85" t="s">
        <v>560</v>
      </c>
      <c r="C37" s="150">
        <v>0</v>
      </c>
    </row>
    <row r="38" spans="1:3" x14ac:dyDescent="0.2">
      <c r="A38" s="78"/>
      <c r="B38" s="81"/>
      <c r="C38" s="82"/>
    </row>
    <row r="39" spans="1:3" x14ac:dyDescent="0.2">
      <c r="A39" s="83" t="s">
        <v>660</v>
      </c>
      <c r="B39" s="58"/>
      <c r="C39" s="143">
        <f>C5-C7+C30</f>
        <v>2460683.62</v>
      </c>
    </row>
    <row r="41" spans="1:3" x14ac:dyDescent="0.2">
      <c r="A41" s="206" t="s">
        <v>624</v>
      </c>
      <c r="B41" s="206"/>
      <c r="C41" s="206"/>
    </row>
    <row r="42" spans="1:3" x14ac:dyDescent="0.2">
      <c r="A42" s="206"/>
      <c r="B42" s="206"/>
      <c r="C42" s="206"/>
    </row>
  </sheetData>
  <mergeCells count="5">
    <mergeCell ref="A1:C1"/>
    <mergeCell ref="A2:C2"/>
    <mergeCell ref="A3:C3"/>
    <mergeCell ref="A4:C4"/>
    <mergeCell ref="A41:C42"/>
  </mergeCells>
  <pageMargins left="0.7" right="0.7" top="0.75" bottom="0.75" header="0.3" footer="0.3"/>
  <pageSetup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topLeftCell="B1" workbookViewId="0">
      <selection activeCell="B19" sqref="B19"/>
    </sheetView>
  </sheetViews>
  <sheetFormatPr baseColWidth="10" defaultColWidth="9.109375" defaultRowHeight="10.199999999999999" x14ac:dyDescent="0.2"/>
  <cols>
    <col min="1" max="1" width="10" style="29" customWidth="1"/>
    <col min="2" max="2" width="68.5546875" style="29" bestFit="1" customWidth="1"/>
    <col min="3" max="3" width="13.88671875" style="29" customWidth="1"/>
    <col min="4" max="4" width="20.5546875" style="29" customWidth="1"/>
    <col min="5" max="5" width="16.77734375" style="29" customWidth="1"/>
    <col min="6" max="7" width="14.33203125" style="29" customWidth="1"/>
    <col min="8" max="8" width="9.77734375" style="29" customWidth="1"/>
    <col min="9" max="9" width="11.6640625" style="29" customWidth="1"/>
    <col min="10" max="10" width="13.109375" style="29" customWidth="1"/>
    <col min="11" max="16384" width="9.109375" style="29"/>
  </cols>
  <sheetData>
    <row r="1" spans="1:10" ht="18.899999999999999" customHeight="1" x14ac:dyDescent="0.2">
      <c r="A1" s="183" t="s">
        <v>667</v>
      </c>
      <c r="B1" s="201"/>
      <c r="C1" s="201"/>
      <c r="D1" s="201"/>
      <c r="E1" s="201"/>
      <c r="F1" s="201"/>
      <c r="G1" s="27" t="s">
        <v>604</v>
      </c>
      <c r="H1" s="28">
        <v>2024</v>
      </c>
    </row>
    <row r="2" spans="1:10" ht="18.899999999999999" customHeight="1" x14ac:dyDescent="0.2">
      <c r="A2" s="183" t="s">
        <v>615</v>
      </c>
      <c r="B2" s="201"/>
      <c r="C2" s="201"/>
      <c r="D2" s="201"/>
      <c r="E2" s="201"/>
      <c r="F2" s="201"/>
      <c r="G2" s="27" t="s">
        <v>605</v>
      </c>
      <c r="H2" s="28" t="s">
        <v>607</v>
      </c>
    </row>
    <row r="3" spans="1:10" ht="18.899999999999999" customHeight="1" x14ac:dyDescent="0.2">
      <c r="A3" s="202" t="s">
        <v>668</v>
      </c>
      <c r="B3" s="203"/>
      <c r="C3" s="203"/>
      <c r="D3" s="203"/>
      <c r="E3" s="203"/>
      <c r="F3" s="203"/>
      <c r="G3" s="27" t="s">
        <v>606</v>
      </c>
      <c r="H3" s="28">
        <v>1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4" customFormat="1" x14ac:dyDescent="0.2">
      <c r="A8" s="43">
        <v>7000</v>
      </c>
      <c r="B8" s="44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33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102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101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100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99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98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97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96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94</v>
      </c>
    </row>
    <row r="36" spans="1:6" x14ac:dyDescent="0.2">
      <c r="C36" s="34"/>
      <c r="D36" s="34"/>
      <c r="E36" s="34"/>
      <c r="F36" s="34"/>
    </row>
    <row r="37" spans="1:6" x14ac:dyDescent="0.2">
      <c r="B37" s="184" t="str">
        <f>A1</f>
        <v>Sistema para el Desarrollo Integral de la Familia del Municipio de Yuriria, Gto.</v>
      </c>
      <c r="C37" s="186"/>
      <c r="D37" s="34"/>
      <c r="E37" s="34"/>
      <c r="F37" s="34"/>
    </row>
    <row r="38" spans="1:6" x14ac:dyDescent="0.2">
      <c r="B38" s="187" t="s">
        <v>664</v>
      </c>
      <c r="C38" s="189"/>
      <c r="D38" s="34"/>
      <c r="E38" s="34"/>
      <c r="F38" s="34"/>
    </row>
    <row r="39" spans="1:6" x14ac:dyDescent="0.2">
      <c r="B39" s="187" t="str">
        <f>A3</f>
        <v>Correspondiente del 1 de Enero al 31 de Marzo de 2024</v>
      </c>
      <c r="C39" s="189"/>
      <c r="D39" s="34"/>
      <c r="E39" s="34"/>
      <c r="F39" s="34"/>
    </row>
    <row r="40" spans="1:6" x14ac:dyDescent="0.2">
      <c r="B40" s="168"/>
      <c r="C40" s="169"/>
      <c r="D40" s="34"/>
      <c r="E40" s="34"/>
      <c r="F40" s="34"/>
    </row>
    <row r="41" spans="1:6" x14ac:dyDescent="0.2">
      <c r="B41" s="170" t="s">
        <v>486</v>
      </c>
      <c r="C41" s="177">
        <f>H1</f>
        <v>2024</v>
      </c>
      <c r="D41" s="34"/>
      <c r="E41" s="34"/>
      <c r="F41" s="34"/>
    </row>
    <row r="42" spans="1:6" x14ac:dyDescent="0.2">
      <c r="B42" s="171" t="s">
        <v>93</v>
      </c>
      <c r="C42" s="172">
        <v>12701129.449999999</v>
      </c>
      <c r="D42" s="34"/>
      <c r="E42" s="34"/>
      <c r="F42" s="34"/>
    </row>
    <row r="43" spans="1:6" x14ac:dyDescent="0.2">
      <c r="B43" s="171" t="s">
        <v>92</v>
      </c>
      <c r="C43" s="172">
        <v>-9863991.2599999998</v>
      </c>
      <c r="D43" s="34"/>
      <c r="E43" s="34"/>
      <c r="F43" s="34"/>
    </row>
    <row r="44" spans="1:6" x14ac:dyDescent="0.2">
      <c r="B44" s="171" t="s">
        <v>91</v>
      </c>
      <c r="C44" s="172">
        <v>0</v>
      </c>
      <c r="D44" s="34"/>
      <c r="E44" s="34"/>
      <c r="F44" s="34"/>
    </row>
    <row r="45" spans="1:6" x14ac:dyDescent="0.2">
      <c r="B45" s="171" t="s">
        <v>90</v>
      </c>
      <c r="C45" s="172">
        <v>-7879.35</v>
      </c>
      <c r="D45" s="34"/>
      <c r="E45" s="34"/>
      <c r="F45" s="34"/>
    </row>
    <row r="46" spans="1:6" x14ac:dyDescent="0.2">
      <c r="B46" s="171" t="s">
        <v>89</v>
      </c>
      <c r="C46" s="172">
        <v>-2829258.84</v>
      </c>
      <c r="D46" s="34"/>
      <c r="E46" s="34"/>
      <c r="F46" s="34"/>
    </row>
    <row r="47" spans="1:6" x14ac:dyDescent="0.2">
      <c r="B47" s="173"/>
      <c r="C47" s="174"/>
      <c r="D47" s="34"/>
      <c r="E47" s="34"/>
      <c r="F47" s="34"/>
    </row>
    <row r="48" spans="1:6" x14ac:dyDescent="0.2">
      <c r="B48" s="184" t="str">
        <f>A1</f>
        <v>Sistema para el Desarrollo Integral de la Familia del Municipio de Yuriria, Gto.</v>
      </c>
      <c r="C48" s="186"/>
    </row>
    <row r="49" spans="2:3" x14ac:dyDescent="0.2">
      <c r="B49" s="187" t="s">
        <v>665</v>
      </c>
      <c r="C49" s="189"/>
    </row>
    <row r="50" spans="2:3" x14ac:dyDescent="0.2">
      <c r="B50" s="187" t="str">
        <f>A3</f>
        <v>Correspondiente del 1 de Enero al 31 de Marzo de 2024</v>
      </c>
      <c r="C50" s="189"/>
    </row>
    <row r="51" spans="2:3" x14ac:dyDescent="0.2">
      <c r="B51" s="168"/>
      <c r="C51" s="169"/>
    </row>
    <row r="52" spans="2:3" x14ac:dyDescent="0.2">
      <c r="B52" s="175" t="s">
        <v>486</v>
      </c>
      <c r="C52" s="177">
        <f>H1</f>
        <v>2024</v>
      </c>
    </row>
    <row r="53" spans="2:3" x14ac:dyDescent="0.2">
      <c r="B53" s="171" t="s">
        <v>88</v>
      </c>
      <c r="C53" s="176">
        <v>-12701129.449999999</v>
      </c>
    </row>
    <row r="54" spans="2:3" x14ac:dyDescent="0.2">
      <c r="B54" s="171" t="s">
        <v>87</v>
      </c>
      <c r="C54" s="176">
        <v>11114780.16</v>
      </c>
    </row>
    <row r="55" spans="2:3" x14ac:dyDescent="0.2">
      <c r="B55" s="171" t="s">
        <v>666</v>
      </c>
      <c r="C55" s="176">
        <v>-1200635.3</v>
      </c>
    </row>
    <row r="56" spans="2:3" x14ac:dyDescent="0.2">
      <c r="B56" s="171" t="s">
        <v>86</v>
      </c>
      <c r="C56" s="176">
        <v>326300.96999999997</v>
      </c>
    </row>
    <row r="57" spans="2:3" x14ac:dyDescent="0.2">
      <c r="B57" s="171" t="s">
        <v>85</v>
      </c>
      <c r="C57" s="176">
        <v>0</v>
      </c>
    </row>
    <row r="58" spans="2:3" x14ac:dyDescent="0.2">
      <c r="B58" s="171" t="s">
        <v>84</v>
      </c>
      <c r="C58" s="176">
        <v>0</v>
      </c>
    </row>
    <row r="59" spans="2:3" x14ac:dyDescent="0.2">
      <c r="B59" s="171" t="s">
        <v>83</v>
      </c>
      <c r="C59" s="176">
        <v>2460683.62</v>
      </c>
    </row>
    <row r="61" spans="2:3" x14ac:dyDescent="0.2">
      <c r="B61" s="167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B39:C39"/>
    <mergeCell ref="B48:C48"/>
    <mergeCell ref="B49:C49"/>
    <mergeCell ref="B50:C50"/>
    <mergeCell ref="A1:F1"/>
    <mergeCell ref="A2:F2"/>
    <mergeCell ref="A3:F3"/>
    <mergeCell ref="B37:C37"/>
    <mergeCell ref="B38:C38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13" t="s">
        <v>50</v>
      </c>
      <c r="C1" s="114"/>
      <c r="D1" s="114"/>
      <c r="E1" s="115"/>
    </row>
    <row r="2" spans="1:8" ht="15" customHeight="1" x14ac:dyDescent="0.2">
      <c r="A2" s="2" t="s">
        <v>31</v>
      </c>
    </row>
    <row r="3" spans="1:8" x14ac:dyDescent="0.2">
      <c r="A3" s="1"/>
    </row>
    <row r="4" spans="1:8" s="117" customFormat="1" x14ac:dyDescent="0.2">
      <c r="A4" s="116" t="s">
        <v>33</v>
      </c>
    </row>
    <row r="5" spans="1:8" s="117" customFormat="1" ht="39.9" customHeight="1" x14ac:dyDescent="0.2">
      <c r="A5" s="204" t="s">
        <v>34</v>
      </c>
      <c r="B5" s="204"/>
      <c r="C5" s="204"/>
      <c r="D5" s="204"/>
      <c r="E5" s="204"/>
      <c r="H5" s="118"/>
    </row>
    <row r="6" spans="1:8" s="117" customFormat="1" x14ac:dyDescent="0.2">
      <c r="A6" s="119"/>
      <c r="B6" s="119"/>
      <c r="C6" s="119"/>
      <c r="D6" s="119"/>
      <c r="H6" s="118"/>
    </row>
    <row r="7" spans="1:8" s="117" customFormat="1" ht="13.2" x14ac:dyDescent="0.25">
      <c r="A7" s="118" t="s">
        <v>35</v>
      </c>
      <c r="B7" s="118"/>
      <c r="C7" s="118"/>
      <c r="D7" s="118"/>
    </row>
    <row r="8" spans="1:8" s="117" customFormat="1" x14ac:dyDescent="0.2">
      <c r="A8" s="118"/>
      <c r="B8" s="118"/>
      <c r="C8" s="118"/>
      <c r="D8" s="118"/>
    </row>
    <row r="9" spans="1:8" s="117" customFormat="1" x14ac:dyDescent="0.2">
      <c r="A9" s="132" t="s">
        <v>122</v>
      </c>
      <c r="B9" s="118"/>
      <c r="C9" s="118"/>
      <c r="D9" s="118"/>
    </row>
    <row r="10" spans="1:8" s="117" customFormat="1" ht="26.1" customHeight="1" x14ac:dyDescent="0.2">
      <c r="A10" s="120" t="s">
        <v>591</v>
      </c>
      <c r="B10" s="205" t="s">
        <v>36</v>
      </c>
      <c r="C10" s="205"/>
      <c r="D10" s="205"/>
      <c r="E10" s="205"/>
    </row>
    <row r="11" spans="1:8" s="117" customFormat="1" ht="12.9" customHeight="1" x14ac:dyDescent="0.2">
      <c r="A11" s="121" t="s">
        <v>592</v>
      </c>
      <c r="B11" s="122" t="s">
        <v>37</v>
      </c>
      <c r="C11" s="122"/>
      <c r="D11" s="122"/>
      <c r="E11" s="122"/>
    </row>
    <row r="12" spans="1:8" s="117" customFormat="1" ht="26.1" customHeight="1" x14ac:dyDescent="0.2">
      <c r="A12" s="121" t="s">
        <v>593</v>
      </c>
      <c r="B12" s="205" t="s">
        <v>38</v>
      </c>
      <c r="C12" s="205"/>
      <c r="D12" s="205"/>
      <c r="E12" s="205"/>
    </row>
    <row r="13" spans="1:8" s="117" customFormat="1" ht="26.1" customHeight="1" x14ac:dyDescent="0.2">
      <c r="A13" s="121" t="s">
        <v>594</v>
      </c>
      <c r="B13" s="205" t="s">
        <v>39</v>
      </c>
      <c r="C13" s="205"/>
      <c r="D13" s="205"/>
      <c r="E13" s="205"/>
    </row>
    <row r="14" spans="1:8" s="117" customFormat="1" ht="11.25" customHeight="1" x14ac:dyDescent="0.2">
      <c r="A14" s="123"/>
      <c r="B14" s="124"/>
      <c r="C14" s="124"/>
      <c r="D14" s="124"/>
      <c r="E14" s="124"/>
    </row>
    <row r="15" spans="1:8" s="117" customFormat="1" ht="39" customHeight="1" x14ac:dyDescent="0.2">
      <c r="A15" s="120" t="s">
        <v>595</v>
      </c>
      <c r="B15" s="122" t="s">
        <v>40</v>
      </c>
    </row>
    <row r="16" spans="1:8" s="117" customFormat="1" ht="12.9" customHeight="1" x14ac:dyDescent="0.2">
      <c r="A16" s="121" t="s">
        <v>596</v>
      </c>
    </row>
    <row r="17" spans="1:4" s="117" customFormat="1" ht="12.9" customHeight="1" x14ac:dyDescent="0.2">
      <c r="A17" s="122"/>
    </row>
    <row r="18" spans="1:4" s="117" customFormat="1" ht="12.9" customHeight="1" x14ac:dyDescent="0.2">
      <c r="A18" s="132" t="s">
        <v>94</v>
      </c>
    </row>
    <row r="19" spans="1:4" s="117" customFormat="1" ht="12.9" customHeight="1" x14ac:dyDescent="0.2">
      <c r="A19" s="125" t="s">
        <v>597</v>
      </c>
    </row>
    <row r="20" spans="1:4" s="117" customFormat="1" ht="12.9" customHeight="1" x14ac:dyDescent="0.2">
      <c r="A20" s="125" t="s">
        <v>598</v>
      </c>
    </row>
    <row r="21" spans="1:4" s="117" customFormat="1" x14ac:dyDescent="0.2">
      <c r="A21" s="118"/>
    </row>
    <row r="22" spans="1:4" s="117" customFormat="1" x14ac:dyDescent="0.2">
      <c r="A22" s="118" t="s">
        <v>515</v>
      </c>
      <c r="B22" s="118"/>
      <c r="C22" s="118"/>
      <c r="D22" s="118"/>
    </row>
    <row r="23" spans="1:4" s="117" customFormat="1" x14ac:dyDescent="0.2">
      <c r="A23" s="118" t="s">
        <v>516</v>
      </c>
      <c r="B23" s="118"/>
      <c r="C23" s="118"/>
      <c r="D23" s="118"/>
    </row>
    <row r="24" spans="1:4" s="117" customFormat="1" x14ac:dyDescent="0.2">
      <c r="A24" s="118" t="s">
        <v>517</v>
      </c>
      <c r="B24" s="118"/>
      <c r="C24" s="118"/>
      <c r="D24" s="118"/>
    </row>
    <row r="25" spans="1:4" s="117" customFormat="1" x14ac:dyDescent="0.2">
      <c r="A25" s="118" t="s">
        <v>518</v>
      </c>
      <c r="B25" s="118"/>
      <c r="C25" s="118"/>
      <c r="D25" s="118"/>
    </row>
    <row r="26" spans="1:4" s="117" customFormat="1" x14ac:dyDescent="0.2">
      <c r="A26" s="118" t="s">
        <v>519</v>
      </c>
      <c r="B26" s="118"/>
      <c r="C26" s="118"/>
      <c r="D26" s="118"/>
    </row>
    <row r="27" spans="1:4" s="117" customFormat="1" x14ac:dyDescent="0.2">
      <c r="A27" s="118"/>
      <c r="B27" s="118"/>
      <c r="C27" s="118"/>
      <c r="D27" s="118"/>
    </row>
    <row r="28" spans="1:4" s="117" customFormat="1" ht="12" x14ac:dyDescent="0.25">
      <c r="A28" s="123" t="s">
        <v>95</v>
      </c>
      <c r="B28" s="118"/>
      <c r="C28" s="118"/>
      <c r="D28" s="118"/>
    </row>
    <row r="29" spans="1:4" s="117" customFormat="1" x14ac:dyDescent="0.2">
      <c r="A29" s="118"/>
      <c r="B29" s="118"/>
      <c r="C29" s="118"/>
      <c r="D29" s="11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zoomScaleNormal="100" workbookViewId="0">
      <selection activeCell="B209" sqref="B209"/>
    </sheetView>
  </sheetViews>
  <sheetFormatPr baseColWidth="10" defaultColWidth="9.109375" defaultRowHeight="10.199999999999999" x14ac:dyDescent="0.2"/>
  <cols>
    <col min="1" max="1" width="10" style="20" customWidth="1"/>
    <col min="2" max="2" width="83" style="20" customWidth="1"/>
    <col min="3" max="4" width="15.6640625" style="20" customWidth="1"/>
    <col min="5" max="5" width="16.6640625" style="20" customWidth="1"/>
    <col min="6" max="16384" width="9.109375" style="20"/>
  </cols>
  <sheetData>
    <row r="1" spans="1:5" s="26" customFormat="1" ht="18.899999999999999" customHeight="1" x14ac:dyDescent="0.3">
      <c r="A1" s="179" t="s">
        <v>667</v>
      </c>
      <c r="B1" s="179"/>
      <c r="C1" s="179"/>
      <c r="D1" s="14" t="s">
        <v>604</v>
      </c>
      <c r="E1" s="25">
        <v>2024</v>
      </c>
    </row>
    <row r="2" spans="1:5" s="16" customFormat="1" ht="18.899999999999999" customHeight="1" x14ac:dyDescent="0.3">
      <c r="A2" s="179" t="s">
        <v>609</v>
      </c>
      <c r="B2" s="179"/>
      <c r="C2" s="179"/>
      <c r="D2" s="14" t="s">
        <v>605</v>
      </c>
      <c r="E2" s="25" t="s">
        <v>607</v>
      </c>
    </row>
    <row r="3" spans="1:5" s="16" customFormat="1" ht="18.899999999999999" customHeight="1" x14ac:dyDescent="0.3">
      <c r="A3" s="179" t="s">
        <v>668</v>
      </c>
      <c r="B3" s="179"/>
      <c r="C3" s="179"/>
      <c r="D3" s="14" t="s">
        <v>606</v>
      </c>
      <c r="E3" s="25">
        <v>1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94" t="s">
        <v>566</v>
      </c>
      <c r="B6" s="47"/>
      <c r="C6" s="47"/>
      <c r="D6" s="47"/>
      <c r="E6" s="47"/>
    </row>
    <row r="7" spans="1:5" x14ac:dyDescent="0.2">
      <c r="A7" s="48" t="s">
        <v>143</v>
      </c>
      <c r="B7" s="48" t="s">
        <v>140</v>
      </c>
      <c r="C7" s="48" t="s">
        <v>141</v>
      </c>
      <c r="D7" s="48" t="s">
        <v>302</v>
      </c>
      <c r="E7" s="48"/>
    </row>
    <row r="8" spans="1:5" x14ac:dyDescent="0.2">
      <c r="A8" s="50">
        <v>4100</v>
      </c>
      <c r="B8" s="51" t="s">
        <v>303</v>
      </c>
      <c r="C8" s="55">
        <f>SUM(C9+C19+C25+C28+C34+C37+C46)</f>
        <v>240114.02000000002</v>
      </c>
      <c r="D8" s="92"/>
      <c r="E8" s="49"/>
    </row>
    <row r="9" spans="1:5" x14ac:dyDescent="0.2">
      <c r="A9" s="50">
        <v>4110</v>
      </c>
      <c r="B9" s="51" t="s">
        <v>304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305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306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307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308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309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310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311</v>
      </c>
      <c r="C16" s="55">
        <v>0</v>
      </c>
      <c r="D16" s="92"/>
      <c r="E16" s="49"/>
    </row>
    <row r="17" spans="1:5" ht="20.399999999999999" x14ac:dyDescent="0.2">
      <c r="A17" s="50">
        <v>4118</v>
      </c>
      <c r="B17" s="52" t="s">
        <v>489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312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313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314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490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315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316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317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318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319</v>
      </c>
      <c r="C26" s="55">
        <v>0</v>
      </c>
      <c r="D26" s="92"/>
      <c r="E26" s="49"/>
    </row>
    <row r="27" spans="1:5" ht="20.399999999999999" x14ac:dyDescent="0.2">
      <c r="A27" s="50">
        <v>4132</v>
      </c>
      <c r="B27" s="52" t="s">
        <v>491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320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321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322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323</v>
      </c>
      <c r="C31" s="55">
        <v>0</v>
      </c>
      <c r="D31" s="92"/>
      <c r="E31" s="49"/>
    </row>
    <row r="32" spans="1:5" ht="20.399999999999999" x14ac:dyDescent="0.2">
      <c r="A32" s="50">
        <v>4145</v>
      </c>
      <c r="B32" s="52" t="s">
        <v>492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324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493</v>
      </c>
      <c r="C34" s="55">
        <f>SUM(C35:C36)</f>
        <v>32.29</v>
      </c>
      <c r="D34" s="92"/>
      <c r="E34" s="49"/>
    </row>
    <row r="35" spans="1:5" x14ac:dyDescent="0.2">
      <c r="A35" s="50">
        <v>4151</v>
      </c>
      <c r="B35" s="51" t="s">
        <v>493</v>
      </c>
      <c r="C35" s="55">
        <v>32.29</v>
      </c>
      <c r="D35" s="92"/>
      <c r="E35" s="49"/>
    </row>
    <row r="36" spans="1:5" ht="20.399999999999999" x14ac:dyDescent="0.2">
      <c r="A36" s="50">
        <v>4154</v>
      </c>
      <c r="B36" s="52" t="s">
        <v>494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495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325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326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327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328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329</v>
      </c>
      <c r="C42" s="55">
        <v>0</v>
      </c>
      <c r="D42" s="92"/>
      <c r="E42" s="49"/>
    </row>
    <row r="43" spans="1:5" ht="20.399999999999999" x14ac:dyDescent="0.2">
      <c r="A43" s="50">
        <v>4166</v>
      </c>
      <c r="B43" s="52" t="s">
        <v>496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330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331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599</v>
      </c>
      <c r="C46" s="55">
        <f>SUM(C47:C54)</f>
        <v>240081.73</v>
      </c>
      <c r="D46" s="92"/>
      <c r="E46" s="49"/>
    </row>
    <row r="47" spans="1:5" x14ac:dyDescent="0.2">
      <c r="A47" s="50">
        <v>4171</v>
      </c>
      <c r="B47" s="53" t="s">
        <v>497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498</v>
      </c>
      <c r="C48" s="55">
        <v>0</v>
      </c>
      <c r="D48" s="92"/>
      <c r="E48" s="49"/>
    </row>
    <row r="49" spans="1:5" ht="20.399999999999999" x14ac:dyDescent="0.2">
      <c r="A49" s="50">
        <v>4173</v>
      </c>
      <c r="B49" s="52" t="s">
        <v>499</v>
      </c>
      <c r="C49" s="55">
        <v>240081.73</v>
      </c>
      <c r="D49" s="92"/>
      <c r="E49" s="49"/>
    </row>
    <row r="50" spans="1:5" ht="20.399999999999999" x14ac:dyDescent="0.2">
      <c r="A50" s="50">
        <v>4174</v>
      </c>
      <c r="B50" s="52" t="s">
        <v>500</v>
      </c>
      <c r="C50" s="55">
        <v>0</v>
      </c>
      <c r="D50" s="92"/>
      <c r="E50" s="49"/>
    </row>
    <row r="51" spans="1:5" ht="20.399999999999999" x14ac:dyDescent="0.2">
      <c r="A51" s="50">
        <v>4175</v>
      </c>
      <c r="B51" s="52" t="s">
        <v>501</v>
      </c>
      <c r="C51" s="55">
        <v>0</v>
      </c>
      <c r="D51" s="92"/>
      <c r="E51" s="49"/>
    </row>
    <row r="52" spans="1:5" ht="20.399999999999999" x14ac:dyDescent="0.2">
      <c r="A52" s="50">
        <v>4176</v>
      </c>
      <c r="B52" s="52" t="s">
        <v>502</v>
      </c>
      <c r="C52" s="55">
        <v>0</v>
      </c>
      <c r="D52" s="92"/>
      <c r="E52" s="49"/>
    </row>
    <row r="53" spans="1:5" ht="20.399999999999999" x14ac:dyDescent="0.2">
      <c r="A53" s="50">
        <v>4177</v>
      </c>
      <c r="B53" s="52" t="s">
        <v>503</v>
      </c>
      <c r="C53" s="55">
        <v>0</v>
      </c>
      <c r="D53" s="92"/>
      <c r="E53" s="49"/>
    </row>
    <row r="54" spans="1:5" x14ac:dyDescent="0.2">
      <c r="A54" s="50">
        <v>4178</v>
      </c>
      <c r="B54" s="52" t="s">
        <v>504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565</v>
      </c>
      <c r="B56" s="47"/>
      <c r="C56" s="47"/>
      <c r="D56" s="47"/>
      <c r="E56" s="47"/>
    </row>
    <row r="57" spans="1:5" x14ac:dyDescent="0.2">
      <c r="A57" s="48" t="s">
        <v>143</v>
      </c>
      <c r="B57" s="48" t="s">
        <v>140</v>
      </c>
      <c r="C57" s="48" t="s">
        <v>141</v>
      </c>
      <c r="D57" s="48" t="s">
        <v>302</v>
      </c>
      <c r="E57" s="48"/>
    </row>
    <row r="58" spans="1:5" ht="30.6" x14ac:dyDescent="0.2">
      <c r="A58" s="50">
        <v>4200</v>
      </c>
      <c r="B58" s="52" t="s">
        <v>505</v>
      </c>
      <c r="C58" s="55">
        <f>+C59+C65</f>
        <v>2592000</v>
      </c>
      <c r="D58" s="92"/>
      <c r="E58" s="49"/>
    </row>
    <row r="59" spans="1:5" x14ac:dyDescent="0.2">
      <c r="A59" s="50">
        <v>4210</v>
      </c>
      <c r="B59" s="52" t="s">
        <v>506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332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333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334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507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508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335</v>
      </c>
      <c r="C65" s="55">
        <f>SUM(C66:C69)</f>
        <v>2592000</v>
      </c>
      <c r="D65" s="92"/>
      <c r="E65" s="49"/>
    </row>
    <row r="66" spans="1:5" x14ac:dyDescent="0.2">
      <c r="A66" s="50">
        <v>4221</v>
      </c>
      <c r="B66" s="51" t="s">
        <v>336</v>
      </c>
      <c r="C66" s="55">
        <v>2592000</v>
      </c>
      <c r="D66" s="92"/>
      <c r="E66" s="49"/>
    </row>
    <row r="67" spans="1:5" x14ac:dyDescent="0.2">
      <c r="A67" s="50">
        <v>4223</v>
      </c>
      <c r="B67" s="51" t="s">
        <v>337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339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509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4" t="s">
        <v>573</v>
      </c>
      <c r="B71" s="47"/>
      <c r="C71" s="47"/>
      <c r="D71" s="47"/>
      <c r="E71" s="47"/>
    </row>
    <row r="72" spans="1:5" x14ac:dyDescent="0.2">
      <c r="A72" s="48" t="s">
        <v>143</v>
      </c>
      <c r="B72" s="48" t="s">
        <v>140</v>
      </c>
      <c r="C72" s="48" t="s">
        <v>141</v>
      </c>
      <c r="D72" s="48" t="s">
        <v>144</v>
      </c>
      <c r="E72" s="48" t="s">
        <v>204</v>
      </c>
    </row>
    <row r="73" spans="1:5" x14ac:dyDescent="0.2">
      <c r="A73" s="54">
        <v>4300</v>
      </c>
      <c r="B73" s="51" t="s">
        <v>340</v>
      </c>
      <c r="C73" s="55">
        <f>C74+C77+C83+C85+C87</f>
        <v>5024.17</v>
      </c>
      <c r="D73" s="56"/>
      <c r="E73" s="56"/>
    </row>
    <row r="74" spans="1:5" x14ac:dyDescent="0.2">
      <c r="A74" s="54">
        <v>4310</v>
      </c>
      <c r="B74" s="51" t="s">
        <v>341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510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342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343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344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345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346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347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348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349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349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350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350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351</v>
      </c>
      <c r="C87" s="55">
        <f>SUM(C88:C94)</f>
        <v>5024.17</v>
      </c>
      <c r="D87" s="56"/>
      <c r="E87" s="56"/>
    </row>
    <row r="88" spans="1:5" x14ac:dyDescent="0.2">
      <c r="A88" s="54">
        <v>4392</v>
      </c>
      <c r="B88" s="51" t="s">
        <v>352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511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353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354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355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512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351</v>
      </c>
      <c r="C94" s="55">
        <v>5024.17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4" t="s">
        <v>567</v>
      </c>
      <c r="B96" s="47"/>
      <c r="C96" s="47"/>
      <c r="D96" s="47"/>
      <c r="E96" s="47"/>
    </row>
    <row r="97" spans="1:5" x14ac:dyDescent="0.2">
      <c r="A97" s="48" t="s">
        <v>143</v>
      </c>
      <c r="B97" s="48" t="s">
        <v>140</v>
      </c>
      <c r="C97" s="48" t="s">
        <v>141</v>
      </c>
      <c r="D97" s="48" t="s">
        <v>356</v>
      </c>
      <c r="E97" s="48" t="s">
        <v>204</v>
      </c>
    </row>
    <row r="98" spans="1:5" x14ac:dyDescent="0.2">
      <c r="A98" s="54">
        <v>5000</v>
      </c>
      <c r="B98" s="51" t="s">
        <v>357</v>
      </c>
      <c r="C98" s="55">
        <f>C99+C127+C160+C170+C185+C214</f>
        <v>2460683.6199999996</v>
      </c>
      <c r="D98" s="57">
        <v>1</v>
      </c>
      <c r="E98" s="56"/>
    </row>
    <row r="99" spans="1:5" x14ac:dyDescent="0.2">
      <c r="A99" s="54">
        <v>5100</v>
      </c>
      <c r="B99" s="51" t="s">
        <v>358</v>
      </c>
      <c r="C99" s="55">
        <f>C100+C107+C117</f>
        <v>2326709.1699999995</v>
      </c>
      <c r="D99" s="57">
        <f>C99/$C$98</f>
        <v>0.94555397170482236</v>
      </c>
      <c r="E99" s="56"/>
    </row>
    <row r="100" spans="1:5" x14ac:dyDescent="0.2">
      <c r="A100" s="54">
        <v>5110</v>
      </c>
      <c r="B100" s="51" t="s">
        <v>359</v>
      </c>
      <c r="C100" s="55">
        <f>SUM(C101:C106)</f>
        <v>1958087.0799999998</v>
      </c>
      <c r="D100" s="57">
        <f t="shared" ref="D100:D163" si="0">C100/$C$98</f>
        <v>0.79574922354300881</v>
      </c>
      <c r="E100" s="56"/>
    </row>
    <row r="101" spans="1:5" x14ac:dyDescent="0.2">
      <c r="A101" s="54">
        <v>5111</v>
      </c>
      <c r="B101" s="51" t="s">
        <v>360</v>
      </c>
      <c r="C101" s="55">
        <v>1287416.6399999999</v>
      </c>
      <c r="D101" s="57">
        <f t="shared" si="0"/>
        <v>0.52319470473006202</v>
      </c>
      <c r="E101" s="56"/>
    </row>
    <row r="102" spans="1:5" x14ac:dyDescent="0.2">
      <c r="A102" s="54">
        <v>5112</v>
      </c>
      <c r="B102" s="51" t="s">
        <v>361</v>
      </c>
      <c r="C102" s="55">
        <v>83265</v>
      </c>
      <c r="D102" s="57">
        <f t="shared" si="0"/>
        <v>3.3838157544203107E-2</v>
      </c>
      <c r="E102" s="56"/>
    </row>
    <row r="103" spans="1:5" x14ac:dyDescent="0.2">
      <c r="A103" s="54">
        <v>5113</v>
      </c>
      <c r="B103" s="51" t="s">
        <v>362</v>
      </c>
      <c r="C103" s="55">
        <v>8160</v>
      </c>
      <c r="D103" s="57">
        <f t="shared" si="0"/>
        <v>3.3161516310658422E-3</v>
      </c>
      <c r="E103" s="56"/>
    </row>
    <row r="104" spans="1:5" x14ac:dyDescent="0.2">
      <c r="A104" s="54">
        <v>5114</v>
      </c>
      <c r="B104" s="51" t="s">
        <v>363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364</v>
      </c>
      <c r="C105" s="55">
        <v>579245.43999999994</v>
      </c>
      <c r="D105" s="57">
        <f t="shared" si="0"/>
        <v>0.23540020963767785</v>
      </c>
      <c r="E105" s="56"/>
    </row>
    <row r="106" spans="1:5" x14ac:dyDescent="0.2">
      <c r="A106" s="54">
        <v>5116</v>
      </c>
      <c r="B106" s="51" t="s">
        <v>365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366</v>
      </c>
      <c r="C107" s="55">
        <f>SUM(C108:C116)</f>
        <v>150224.72999999998</v>
      </c>
      <c r="D107" s="57">
        <f t="shared" si="0"/>
        <v>6.1049997967637951E-2</v>
      </c>
      <c r="E107" s="56"/>
    </row>
    <row r="108" spans="1:5" x14ac:dyDescent="0.2">
      <c r="A108" s="54">
        <v>5121</v>
      </c>
      <c r="B108" s="51" t="s">
        <v>367</v>
      </c>
      <c r="C108" s="55">
        <v>15668.12</v>
      </c>
      <c r="D108" s="57">
        <f t="shared" si="0"/>
        <v>6.3673850114871746E-3</v>
      </c>
      <c r="E108" s="56"/>
    </row>
    <row r="109" spans="1:5" x14ac:dyDescent="0.2">
      <c r="A109" s="54">
        <v>5122</v>
      </c>
      <c r="B109" s="51" t="s">
        <v>368</v>
      </c>
      <c r="C109" s="55">
        <v>36994.49</v>
      </c>
      <c r="D109" s="57">
        <f t="shared" si="0"/>
        <v>1.5034232641415316E-2</v>
      </c>
      <c r="E109" s="56"/>
    </row>
    <row r="110" spans="1:5" x14ac:dyDescent="0.2">
      <c r="A110" s="54">
        <v>5123</v>
      </c>
      <c r="B110" s="51" t="s">
        <v>369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370</v>
      </c>
      <c r="C111" s="55">
        <v>10989.28</v>
      </c>
      <c r="D111" s="57">
        <f t="shared" si="0"/>
        <v>4.4659459309116713E-3</v>
      </c>
      <c r="E111" s="56"/>
    </row>
    <row r="112" spans="1:5" x14ac:dyDescent="0.2">
      <c r="A112" s="54">
        <v>5125</v>
      </c>
      <c r="B112" s="51" t="s">
        <v>371</v>
      </c>
      <c r="C112" s="55">
        <v>5568.16</v>
      </c>
      <c r="D112" s="57">
        <f t="shared" si="0"/>
        <v>2.2628508414259288E-3</v>
      </c>
      <c r="E112" s="56"/>
    </row>
    <row r="113" spans="1:5" x14ac:dyDescent="0.2">
      <c r="A113" s="54">
        <v>5126</v>
      </c>
      <c r="B113" s="51" t="s">
        <v>372</v>
      </c>
      <c r="C113" s="55">
        <v>80249.679999999993</v>
      </c>
      <c r="D113" s="57">
        <f t="shared" si="0"/>
        <v>3.2612758238298026E-2</v>
      </c>
      <c r="E113" s="56"/>
    </row>
    <row r="114" spans="1:5" x14ac:dyDescent="0.2">
      <c r="A114" s="54">
        <v>5127</v>
      </c>
      <c r="B114" s="51" t="s">
        <v>373</v>
      </c>
      <c r="C114" s="55">
        <v>0</v>
      </c>
      <c r="D114" s="57">
        <f t="shared" si="0"/>
        <v>0</v>
      </c>
      <c r="E114" s="56"/>
    </row>
    <row r="115" spans="1:5" x14ac:dyDescent="0.2">
      <c r="A115" s="54">
        <v>5128</v>
      </c>
      <c r="B115" s="51" t="s">
        <v>374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375</v>
      </c>
      <c r="C116" s="55">
        <v>755</v>
      </c>
      <c r="D116" s="57">
        <f t="shared" si="0"/>
        <v>3.0682530409984203E-4</v>
      </c>
      <c r="E116" s="56"/>
    </row>
    <row r="117" spans="1:5" x14ac:dyDescent="0.2">
      <c r="A117" s="54">
        <v>5130</v>
      </c>
      <c r="B117" s="51" t="s">
        <v>376</v>
      </c>
      <c r="C117" s="55">
        <f>SUM(C118:C126)</f>
        <v>218397.36000000002</v>
      </c>
      <c r="D117" s="57">
        <f t="shared" si="0"/>
        <v>8.8754750194175738E-2</v>
      </c>
      <c r="E117" s="56"/>
    </row>
    <row r="118" spans="1:5" x14ac:dyDescent="0.2">
      <c r="A118" s="54">
        <v>5131</v>
      </c>
      <c r="B118" s="51" t="s">
        <v>377</v>
      </c>
      <c r="C118" s="55">
        <v>20663</v>
      </c>
      <c r="D118" s="57">
        <f t="shared" si="0"/>
        <v>8.3972599451854774E-3</v>
      </c>
      <c r="E118" s="56"/>
    </row>
    <row r="119" spans="1:5" x14ac:dyDescent="0.2">
      <c r="A119" s="54">
        <v>5132</v>
      </c>
      <c r="B119" s="51" t="s">
        <v>378</v>
      </c>
      <c r="C119" s="55">
        <v>12424.63</v>
      </c>
      <c r="D119" s="57">
        <f t="shared" si="0"/>
        <v>5.0492594411629399E-3</v>
      </c>
      <c r="E119" s="56"/>
    </row>
    <row r="120" spans="1:5" x14ac:dyDescent="0.2">
      <c r="A120" s="54">
        <v>5133</v>
      </c>
      <c r="B120" s="51" t="s">
        <v>379</v>
      </c>
      <c r="C120" s="55">
        <v>9045.99</v>
      </c>
      <c r="D120" s="57">
        <f t="shared" si="0"/>
        <v>3.6762101094491785E-3</v>
      </c>
      <c r="E120" s="56"/>
    </row>
    <row r="121" spans="1:5" x14ac:dyDescent="0.2">
      <c r="A121" s="54">
        <v>5134</v>
      </c>
      <c r="B121" s="51" t="s">
        <v>380</v>
      </c>
      <c r="C121" s="55">
        <v>31626.799999999999</v>
      </c>
      <c r="D121" s="57">
        <f t="shared" si="0"/>
        <v>1.2852851030072693E-2</v>
      </c>
      <c r="E121" s="56"/>
    </row>
    <row r="122" spans="1:5" x14ac:dyDescent="0.2">
      <c r="A122" s="54">
        <v>5135</v>
      </c>
      <c r="B122" s="51" t="s">
        <v>381</v>
      </c>
      <c r="C122" s="55">
        <v>51723.99</v>
      </c>
      <c r="D122" s="57">
        <f t="shared" si="0"/>
        <v>2.1020170809281043E-2</v>
      </c>
      <c r="E122" s="56"/>
    </row>
    <row r="123" spans="1:5" x14ac:dyDescent="0.2">
      <c r="A123" s="54">
        <v>5136</v>
      </c>
      <c r="B123" s="51" t="s">
        <v>382</v>
      </c>
      <c r="C123" s="55">
        <v>783</v>
      </c>
      <c r="D123" s="57">
        <f t="shared" si="0"/>
        <v>3.1820425577506795E-4</v>
      </c>
      <c r="E123" s="56"/>
    </row>
    <row r="124" spans="1:5" x14ac:dyDescent="0.2">
      <c r="A124" s="54">
        <v>5137</v>
      </c>
      <c r="B124" s="51" t="s">
        <v>383</v>
      </c>
      <c r="C124" s="55">
        <v>1195</v>
      </c>
      <c r="D124" s="57">
        <f t="shared" si="0"/>
        <v>4.8563740185339233E-4</v>
      </c>
      <c r="E124" s="56"/>
    </row>
    <row r="125" spans="1:5" x14ac:dyDescent="0.2">
      <c r="A125" s="54">
        <v>5138</v>
      </c>
      <c r="B125" s="51" t="s">
        <v>384</v>
      </c>
      <c r="C125" s="55">
        <v>18819.95</v>
      </c>
      <c r="D125" s="57">
        <f t="shared" si="0"/>
        <v>7.6482607707202945E-3</v>
      </c>
      <c r="E125" s="56"/>
    </row>
    <row r="126" spans="1:5" x14ac:dyDescent="0.2">
      <c r="A126" s="54">
        <v>5139</v>
      </c>
      <c r="B126" s="51" t="s">
        <v>385</v>
      </c>
      <c r="C126" s="55">
        <v>72115</v>
      </c>
      <c r="D126" s="57">
        <f t="shared" si="0"/>
        <v>2.930689643067564E-2</v>
      </c>
      <c r="E126" s="56"/>
    </row>
    <row r="127" spans="1:5" x14ac:dyDescent="0.2">
      <c r="A127" s="54">
        <v>5200</v>
      </c>
      <c r="B127" s="51" t="s">
        <v>386</v>
      </c>
      <c r="C127" s="55">
        <f>C128+C131+C134+C137+C142+C146+C149+C151+C157</f>
        <v>133974.45000000001</v>
      </c>
      <c r="D127" s="57">
        <f t="shared" si="0"/>
        <v>5.4446028295177591E-2</v>
      </c>
      <c r="E127" s="56"/>
    </row>
    <row r="128" spans="1:5" x14ac:dyDescent="0.2">
      <c r="A128" s="54">
        <v>5210</v>
      </c>
      <c r="B128" s="51" t="s">
        <v>387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388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389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390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391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392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337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393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394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338</v>
      </c>
      <c r="C137" s="55">
        <f>SUM(C138:C141)</f>
        <v>77885.13</v>
      </c>
      <c r="D137" s="57">
        <f t="shared" si="0"/>
        <v>3.1651826088881764E-2</v>
      </c>
      <c r="E137" s="56"/>
    </row>
    <row r="138" spans="1:5" x14ac:dyDescent="0.2">
      <c r="A138" s="54">
        <v>5241</v>
      </c>
      <c r="B138" s="51" t="s">
        <v>395</v>
      </c>
      <c r="C138" s="55">
        <v>77885.13</v>
      </c>
      <c r="D138" s="57">
        <f t="shared" si="0"/>
        <v>3.1651826088881764E-2</v>
      </c>
      <c r="E138" s="56"/>
    </row>
    <row r="139" spans="1:5" x14ac:dyDescent="0.2">
      <c r="A139" s="54">
        <v>5242</v>
      </c>
      <c r="B139" s="51" t="s">
        <v>396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397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398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339</v>
      </c>
      <c r="C142" s="55">
        <f>SUM(C143:C145)</f>
        <v>56089.32</v>
      </c>
      <c r="D142" s="57">
        <f t="shared" si="0"/>
        <v>2.2794202206295831E-2</v>
      </c>
      <c r="E142" s="56"/>
    </row>
    <row r="143" spans="1:5" x14ac:dyDescent="0.2">
      <c r="A143" s="54">
        <v>5251</v>
      </c>
      <c r="B143" s="51" t="s">
        <v>399</v>
      </c>
      <c r="C143" s="55">
        <v>9982.32</v>
      </c>
      <c r="D143" s="57">
        <f t="shared" si="0"/>
        <v>4.0567263173800459E-3</v>
      </c>
      <c r="E143" s="56"/>
    </row>
    <row r="144" spans="1:5" x14ac:dyDescent="0.2">
      <c r="A144" s="54">
        <v>5252</v>
      </c>
      <c r="B144" s="51" t="s">
        <v>400</v>
      </c>
      <c r="C144" s="55">
        <v>46107</v>
      </c>
      <c r="D144" s="57">
        <f t="shared" si="0"/>
        <v>1.8737475888915781E-2</v>
      </c>
      <c r="E144" s="56"/>
    </row>
    <row r="145" spans="1:5" x14ac:dyDescent="0.2">
      <c r="A145" s="54">
        <v>5259</v>
      </c>
      <c r="B145" s="51" t="s">
        <v>401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402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403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404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405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406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407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408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409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410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411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412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413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414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415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416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332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417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418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333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419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420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334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421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422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423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424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425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426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427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428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429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430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431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432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433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433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434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435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436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437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438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439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440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441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442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443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444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445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446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447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448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449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450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451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452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453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454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455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456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457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513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459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354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460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514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461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462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463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08"/>
    </row>
    <row r="2" spans="1:2" ht="15" customHeight="1" x14ac:dyDescent="0.2">
      <c r="A2" s="95" t="s">
        <v>187</v>
      </c>
      <c r="B2" s="96" t="s">
        <v>50</v>
      </c>
    </row>
    <row r="3" spans="1:2" x14ac:dyDescent="0.2">
      <c r="A3" s="13"/>
      <c r="B3" s="109"/>
    </row>
    <row r="4" spans="1:2" ht="14.1" customHeight="1" x14ac:dyDescent="0.2">
      <c r="A4" s="110" t="s">
        <v>568</v>
      </c>
      <c r="B4" s="100" t="s">
        <v>78</v>
      </c>
    </row>
    <row r="5" spans="1:2" ht="14.1" customHeight="1" x14ac:dyDescent="0.2">
      <c r="A5" s="101"/>
      <c r="B5" s="100" t="s">
        <v>51</v>
      </c>
    </row>
    <row r="6" spans="1:2" ht="14.1" customHeight="1" x14ac:dyDescent="0.2">
      <c r="A6" s="101"/>
      <c r="B6" s="100" t="s">
        <v>145</v>
      </c>
    </row>
    <row r="7" spans="1:2" ht="14.1" customHeight="1" x14ac:dyDescent="0.2">
      <c r="A7" s="101"/>
      <c r="B7" s="100" t="s">
        <v>63</v>
      </c>
    </row>
    <row r="8" spans="1:2" x14ac:dyDescent="0.2">
      <c r="A8" s="101"/>
    </row>
    <row r="9" spans="1:2" x14ac:dyDescent="0.2">
      <c r="A9" s="110" t="s">
        <v>569</v>
      </c>
      <c r="B9" s="102" t="s">
        <v>147</v>
      </c>
    </row>
    <row r="10" spans="1:2" ht="15" customHeight="1" x14ac:dyDescent="0.2">
      <c r="A10" s="101"/>
      <c r="B10" s="111" t="s">
        <v>63</v>
      </c>
    </row>
    <row r="11" spans="1:2" x14ac:dyDescent="0.2">
      <c r="A11" s="101"/>
    </row>
    <row r="12" spans="1:2" x14ac:dyDescent="0.2">
      <c r="A12" s="110" t="s">
        <v>571</v>
      </c>
      <c r="B12" s="102" t="s">
        <v>147</v>
      </c>
    </row>
    <row r="13" spans="1:2" ht="20.399999999999999" x14ac:dyDescent="0.2">
      <c r="A13" s="101"/>
      <c r="B13" s="102" t="s">
        <v>70</v>
      </c>
    </row>
    <row r="14" spans="1:2" x14ac:dyDescent="0.2">
      <c r="A14" s="101"/>
      <c r="B14" s="111" t="s">
        <v>63</v>
      </c>
    </row>
    <row r="15" spans="1:2" x14ac:dyDescent="0.2">
      <c r="A15" s="101"/>
    </row>
    <row r="16" spans="1:2" x14ac:dyDescent="0.2">
      <c r="A16" s="101"/>
    </row>
    <row r="17" spans="1:2" ht="15" customHeight="1" x14ac:dyDescent="0.2">
      <c r="A17" s="110" t="s">
        <v>572</v>
      </c>
      <c r="B17" s="104" t="s">
        <v>71</v>
      </c>
    </row>
    <row r="18" spans="1:2" ht="15" customHeight="1" x14ac:dyDescent="0.2">
      <c r="A18" s="13"/>
      <c r="B18" s="10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="106" zoomScaleNormal="106" workbookViewId="0">
      <selection activeCell="A108" sqref="A108"/>
    </sheetView>
  </sheetViews>
  <sheetFormatPr baseColWidth="10" defaultColWidth="9.109375" defaultRowHeight="10.199999999999999" x14ac:dyDescent="0.2"/>
  <cols>
    <col min="1" max="1" width="10" style="20" customWidth="1"/>
    <col min="2" max="2" width="64.5546875" style="20" bestFit="1" customWidth="1"/>
    <col min="3" max="3" width="16.44140625" style="20" bestFit="1" customWidth="1"/>
    <col min="4" max="4" width="19.109375" style="20" customWidth="1"/>
    <col min="5" max="5" width="28" style="20" customWidth="1"/>
    <col min="6" max="6" width="22.6640625" style="20" customWidth="1"/>
    <col min="7" max="8" width="16.6640625" style="20" customWidth="1"/>
    <col min="9" max="9" width="27.109375" style="20" customWidth="1"/>
    <col min="10" max="16384" width="9.109375" style="20"/>
  </cols>
  <sheetData>
    <row r="1" spans="1:8" s="16" customFormat="1" ht="18.899999999999999" customHeight="1" x14ac:dyDescent="0.3">
      <c r="A1" s="181" t="s">
        <v>667</v>
      </c>
      <c r="B1" s="182"/>
      <c r="C1" s="182"/>
      <c r="D1" s="182"/>
      <c r="E1" s="182"/>
      <c r="F1" s="182"/>
      <c r="G1" s="14" t="s">
        <v>604</v>
      </c>
      <c r="H1" s="25">
        <v>2024</v>
      </c>
    </row>
    <row r="2" spans="1:8" s="16" customFormat="1" ht="18.899999999999999" customHeight="1" x14ac:dyDescent="0.3">
      <c r="A2" s="181" t="s">
        <v>608</v>
      </c>
      <c r="B2" s="182"/>
      <c r="C2" s="182"/>
      <c r="D2" s="182"/>
      <c r="E2" s="182"/>
      <c r="F2" s="182"/>
      <c r="G2" s="14" t="s">
        <v>605</v>
      </c>
      <c r="H2" s="25" t="s">
        <v>607</v>
      </c>
    </row>
    <row r="3" spans="1:8" s="16" customFormat="1" ht="18.899999999999999" customHeight="1" x14ac:dyDescent="0.3">
      <c r="A3" s="181" t="s">
        <v>668</v>
      </c>
      <c r="B3" s="182"/>
      <c r="C3" s="182"/>
      <c r="D3" s="182"/>
      <c r="E3" s="182"/>
      <c r="F3" s="182"/>
      <c r="G3" s="14" t="s">
        <v>606</v>
      </c>
      <c r="H3" s="25">
        <v>1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2023</v>
      </c>
      <c r="E14" s="21">
        <v>2022</v>
      </c>
      <c r="F14" s="21">
        <v>2021</v>
      </c>
      <c r="G14" s="21">
        <v>2020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1447368.97</v>
      </c>
      <c r="D15" s="24">
        <v>1867368.63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20025.240000000002</v>
      </c>
      <c r="D20" s="24">
        <v>20025.240000000002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21638.67</v>
      </c>
      <c r="D21" s="24">
        <v>21638.67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575</v>
      </c>
      <c r="C23" s="24">
        <v>42637.7</v>
      </c>
      <c r="D23" s="24">
        <v>42637.7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576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138450</v>
      </c>
    </row>
    <row r="33" spans="1:8" x14ac:dyDescent="0.2">
      <c r="A33" s="22">
        <v>1141</v>
      </c>
      <c r="B33" s="20" t="s">
        <v>214</v>
      </c>
      <c r="C33" s="24">
        <v>138450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0</v>
      </c>
    </row>
    <row r="42" spans="1:8" x14ac:dyDescent="0.2">
      <c r="A42" s="22">
        <v>1151</v>
      </c>
      <c r="B42" s="20" t="s">
        <v>222</v>
      </c>
      <c r="C42" s="24">
        <v>0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6229149.8999999994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215303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5912765.2999999998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24081.599999999999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77000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3454195.76</v>
      </c>
      <c r="D62" s="24">
        <f t="shared" ref="D62:E62" si="0">SUM(D63:D70)</f>
        <v>0</v>
      </c>
      <c r="E62" s="24">
        <f t="shared" si="0"/>
        <v>2575146.0299999998</v>
      </c>
    </row>
    <row r="63" spans="1:9" x14ac:dyDescent="0.2">
      <c r="A63" s="22">
        <v>1241</v>
      </c>
      <c r="B63" s="20" t="s">
        <v>236</v>
      </c>
      <c r="C63" s="24">
        <v>1254968.6499999999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167869.06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99173.5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1881568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0</v>
      </c>
      <c r="D67" s="24">
        <v>0</v>
      </c>
      <c r="E67" s="24">
        <v>2575146.0299999998</v>
      </c>
    </row>
    <row r="68" spans="1:9" x14ac:dyDescent="0.2">
      <c r="A68" s="22">
        <v>1246</v>
      </c>
      <c r="B68" s="20" t="s">
        <v>241</v>
      </c>
      <c r="C68" s="24">
        <v>50616.55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27306.400000000001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27306.400000000001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577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585</v>
      </c>
      <c r="C96" s="24">
        <f>SUM(C97:C100)</f>
        <v>0</v>
      </c>
    </row>
    <row r="97" spans="1:8" x14ac:dyDescent="0.2">
      <c r="A97" s="22">
        <v>1191</v>
      </c>
      <c r="B97" s="20" t="s">
        <v>578</v>
      </c>
      <c r="C97" s="24">
        <v>0</v>
      </c>
    </row>
    <row r="98" spans="1:8" x14ac:dyDescent="0.2">
      <c r="A98" s="22">
        <v>1192</v>
      </c>
      <c r="B98" s="20" t="s">
        <v>579</v>
      </c>
      <c r="C98" s="24">
        <v>0</v>
      </c>
    </row>
    <row r="99" spans="1:8" x14ac:dyDescent="0.2">
      <c r="A99" s="22">
        <v>1193</v>
      </c>
      <c r="B99" s="20" t="s">
        <v>580</v>
      </c>
      <c r="C99" s="24">
        <v>0</v>
      </c>
    </row>
    <row r="100" spans="1:8" x14ac:dyDescent="0.2">
      <c r="A100" s="22">
        <v>1194</v>
      </c>
      <c r="B100" s="20" t="s">
        <v>581</v>
      </c>
      <c r="C100" s="24">
        <v>0</v>
      </c>
    </row>
    <row r="101" spans="1:8" x14ac:dyDescent="0.2">
      <c r="A101" s="19" t="s">
        <v>625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761745.16999999993</v>
      </c>
      <c r="D110" s="24">
        <f>SUM(D111:D119)</f>
        <v>761745.16999999993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43419.3</v>
      </c>
      <c r="D111" s="24">
        <f>C111</f>
        <v>43419.3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335127.15999999997</v>
      </c>
      <c r="D112" s="24">
        <f t="shared" ref="D112:D119" si="1">C112</f>
        <v>335127.15999999997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523408.43</v>
      </c>
      <c r="D117" s="24">
        <f t="shared" si="1"/>
        <v>523408.43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-140209.72</v>
      </c>
      <c r="D119" s="24">
        <f t="shared" si="1"/>
        <v>-140209.72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5" t="s">
        <v>187</v>
      </c>
      <c r="B2" s="96" t="s">
        <v>50</v>
      </c>
    </row>
    <row r="3" spans="1:2" x14ac:dyDescent="0.2">
      <c r="A3" s="97"/>
      <c r="B3" s="98"/>
    </row>
    <row r="4" spans="1:2" ht="15" customHeight="1" x14ac:dyDescent="0.2">
      <c r="A4" s="99" t="s">
        <v>1</v>
      </c>
      <c r="B4" s="100" t="s">
        <v>78</v>
      </c>
    </row>
    <row r="5" spans="1:2" ht="15" customHeight="1" x14ac:dyDescent="0.2">
      <c r="A5" s="101"/>
      <c r="B5" s="100" t="s">
        <v>51</v>
      </c>
    </row>
    <row r="6" spans="1:2" ht="15" customHeight="1" x14ac:dyDescent="0.2">
      <c r="A6" s="101"/>
      <c r="B6" s="102" t="s">
        <v>146</v>
      </c>
    </row>
    <row r="7" spans="1:2" ht="15" customHeight="1" x14ac:dyDescent="0.2">
      <c r="A7" s="101"/>
      <c r="B7" s="100" t="s">
        <v>52</v>
      </c>
    </row>
    <row r="8" spans="1:2" x14ac:dyDescent="0.2">
      <c r="A8" s="101"/>
    </row>
    <row r="9" spans="1:2" ht="15" customHeight="1" x14ac:dyDescent="0.2">
      <c r="A9" s="99" t="s">
        <v>3</v>
      </c>
      <c r="B9" s="100" t="s">
        <v>586</v>
      </c>
    </row>
    <row r="10" spans="1:2" ht="15" customHeight="1" x14ac:dyDescent="0.2">
      <c r="A10" s="101"/>
      <c r="B10" s="100" t="s">
        <v>587</v>
      </c>
    </row>
    <row r="11" spans="1:2" ht="15" customHeight="1" x14ac:dyDescent="0.2">
      <c r="A11" s="101"/>
      <c r="B11" s="100" t="s">
        <v>124</v>
      </c>
    </row>
    <row r="12" spans="1:2" ht="15" customHeight="1" x14ac:dyDescent="0.2">
      <c r="A12" s="101"/>
      <c r="B12" s="100" t="s">
        <v>123</v>
      </c>
    </row>
    <row r="13" spans="1:2" ht="15" customHeight="1" x14ac:dyDescent="0.2">
      <c r="A13" s="101"/>
      <c r="B13" s="100" t="s">
        <v>125</v>
      </c>
    </row>
    <row r="14" spans="1:2" x14ac:dyDescent="0.2">
      <c r="A14" s="101"/>
    </row>
    <row r="15" spans="1:2" ht="15" customHeight="1" x14ac:dyDescent="0.2">
      <c r="A15" s="99" t="s">
        <v>5</v>
      </c>
      <c r="B15" s="103" t="s">
        <v>53</v>
      </c>
    </row>
    <row r="16" spans="1:2" ht="15" customHeight="1" x14ac:dyDescent="0.2">
      <c r="A16" s="101"/>
      <c r="B16" s="103" t="s">
        <v>54</v>
      </c>
    </row>
    <row r="17" spans="1:2" ht="15" customHeight="1" x14ac:dyDescent="0.2">
      <c r="A17" s="101"/>
      <c r="B17" s="103" t="s">
        <v>55</v>
      </c>
    </row>
    <row r="18" spans="1:2" ht="15" customHeight="1" x14ac:dyDescent="0.2">
      <c r="A18" s="101"/>
      <c r="B18" s="100" t="s">
        <v>56</v>
      </c>
    </row>
    <row r="19" spans="1:2" ht="15" customHeight="1" x14ac:dyDescent="0.2">
      <c r="A19" s="101"/>
      <c r="B19" s="104" t="s">
        <v>134</v>
      </c>
    </row>
    <row r="20" spans="1:2" x14ac:dyDescent="0.2">
      <c r="A20" s="101"/>
    </row>
    <row r="21" spans="1:2" ht="15" customHeight="1" x14ac:dyDescent="0.2">
      <c r="A21" s="99" t="s">
        <v>130</v>
      </c>
      <c r="B21" s="1" t="s">
        <v>185</v>
      </c>
    </row>
    <row r="22" spans="1:2" ht="15" customHeight="1" x14ac:dyDescent="0.2">
      <c r="A22" s="101"/>
      <c r="B22" s="105" t="s">
        <v>186</v>
      </c>
    </row>
    <row r="23" spans="1:2" x14ac:dyDescent="0.2">
      <c r="A23" s="101"/>
    </row>
    <row r="24" spans="1:2" ht="15" customHeight="1" x14ac:dyDescent="0.2">
      <c r="A24" s="99" t="s">
        <v>7</v>
      </c>
      <c r="B24" s="104" t="s">
        <v>57</v>
      </c>
    </row>
    <row r="25" spans="1:2" ht="15" customHeight="1" x14ac:dyDescent="0.2">
      <c r="A25" s="101"/>
      <c r="B25" s="104" t="s">
        <v>126</v>
      </c>
    </row>
    <row r="26" spans="1:2" ht="15" customHeight="1" x14ac:dyDescent="0.2">
      <c r="A26" s="101"/>
      <c r="B26" s="104" t="s">
        <v>127</v>
      </c>
    </row>
    <row r="27" spans="1:2" x14ac:dyDescent="0.2">
      <c r="A27" s="101"/>
    </row>
    <row r="28" spans="1:2" ht="15" customHeight="1" x14ac:dyDescent="0.2">
      <c r="A28" s="99" t="s">
        <v>8</v>
      </c>
      <c r="B28" s="104" t="s">
        <v>58</v>
      </c>
    </row>
    <row r="29" spans="1:2" ht="15" customHeight="1" x14ac:dyDescent="0.2">
      <c r="A29" s="101"/>
      <c r="B29" s="104" t="s">
        <v>133</v>
      </c>
    </row>
    <row r="30" spans="1:2" ht="15" customHeight="1" x14ac:dyDescent="0.2">
      <c r="A30" s="101"/>
      <c r="B30" s="104" t="s">
        <v>59</v>
      </c>
    </row>
    <row r="31" spans="1:2" ht="15" customHeight="1" x14ac:dyDescent="0.2">
      <c r="A31" s="101"/>
      <c r="B31" s="106" t="s">
        <v>60</v>
      </c>
    </row>
    <row r="32" spans="1:2" x14ac:dyDescent="0.2">
      <c r="A32" s="101"/>
    </row>
    <row r="33" spans="1:2" ht="15" customHeight="1" x14ac:dyDescent="0.2">
      <c r="A33" s="99" t="s">
        <v>9</v>
      </c>
      <c r="B33" s="104" t="s">
        <v>61</v>
      </c>
    </row>
    <row r="34" spans="1:2" ht="15" customHeight="1" x14ac:dyDescent="0.2">
      <c r="A34" s="101"/>
      <c r="B34" s="104" t="s">
        <v>62</v>
      </c>
    </row>
    <row r="35" spans="1:2" x14ac:dyDescent="0.2">
      <c r="A35" s="101"/>
    </row>
    <row r="36" spans="1:2" ht="15" customHeight="1" x14ac:dyDescent="0.2">
      <c r="A36" s="99" t="s">
        <v>11</v>
      </c>
      <c r="B36" s="100" t="s">
        <v>128</v>
      </c>
    </row>
    <row r="37" spans="1:2" ht="15" customHeight="1" x14ac:dyDescent="0.2">
      <c r="A37" s="101"/>
      <c r="B37" s="100" t="s">
        <v>135</v>
      </c>
    </row>
    <row r="38" spans="1:2" ht="15" customHeight="1" x14ac:dyDescent="0.2">
      <c r="A38" s="101"/>
      <c r="B38" s="107" t="s">
        <v>188</v>
      </c>
    </row>
    <row r="39" spans="1:2" ht="15" customHeight="1" x14ac:dyDescent="0.2">
      <c r="A39" s="101"/>
      <c r="B39" s="100" t="s">
        <v>189</v>
      </c>
    </row>
    <row r="40" spans="1:2" ht="15" customHeight="1" x14ac:dyDescent="0.2">
      <c r="A40" s="101"/>
      <c r="B40" s="100" t="s">
        <v>131</v>
      </c>
    </row>
    <row r="41" spans="1:2" ht="15" customHeight="1" x14ac:dyDescent="0.2">
      <c r="A41" s="101"/>
      <c r="B41" s="100" t="s">
        <v>132</v>
      </c>
    </row>
    <row r="42" spans="1:2" x14ac:dyDescent="0.2">
      <c r="A42" s="101"/>
    </row>
    <row r="43" spans="1:2" ht="15" customHeight="1" x14ac:dyDescent="0.2">
      <c r="A43" s="99" t="s">
        <v>13</v>
      </c>
      <c r="B43" s="100" t="s">
        <v>136</v>
      </c>
    </row>
    <row r="44" spans="1:2" ht="15" customHeight="1" x14ac:dyDescent="0.2">
      <c r="A44" s="101"/>
      <c r="B44" s="100" t="s">
        <v>139</v>
      </c>
    </row>
    <row r="45" spans="1:2" ht="15" customHeight="1" x14ac:dyDescent="0.2">
      <c r="A45" s="101"/>
      <c r="B45" s="107" t="s">
        <v>190</v>
      </c>
    </row>
    <row r="46" spans="1:2" ht="15" customHeight="1" x14ac:dyDescent="0.2">
      <c r="A46" s="101"/>
      <c r="B46" s="100" t="s">
        <v>191</v>
      </c>
    </row>
    <row r="47" spans="1:2" ht="15" customHeight="1" x14ac:dyDescent="0.2">
      <c r="A47" s="101"/>
      <c r="B47" s="100" t="s">
        <v>138</v>
      </c>
    </row>
    <row r="48" spans="1:2" ht="15" customHeight="1" x14ac:dyDescent="0.2">
      <c r="A48" s="101"/>
      <c r="B48" s="100" t="s">
        <v>137</v>
      </c>
    </row>
    <row r="49" spans="1:2" x14ac:dyDescent="0.2">
      <c r="A49" s="101"/>
    </row>
    <row r="50" spans="1:2" ht="25.5" customHeight="1" x14ac:dyDescent="0.2">
      <c r="A50" s="99" t="s">
        <v>15</v>
      </c>
      <c r="B50" s="102" t="s">
        <v>167</v>
      </c>
    </row>
    <row r="51" spans="1:2" x14ac:dyDescent="0.2">
      <c r="A51" s="101"/>
    </row>
    <row r="52" spans="1:2" ht="15" customHeight="1" x14ac:dyDescent="0.2">
      <c r="A52" s="99" t="s">
        <v>17</v>
      </c>
      <c r="B52" s="100" t="s">
        <v>63</v>
      </c>
    </row>
    <row r="53" spans="1:2" x14ac:dyDescent="0.2">
      <c r="A53" s="101"/>
    </row>
    <row r="54" spans="1:2" ht="15" customHeight="1" x14ac:dyDescent="0.2">
      <c r="A54" s="99" t="s">
        <v>18</v>
      </c>
      <c r="B54" s="103" t="s">
        <v>64</v>
      </c>
    </row>
    <row r="55" spans="1:2" ht="15" customHeight="1" x14ac:dyDescent="0.2">
      <c r="A55" s="101"/>
      <c r="B55" s="103" t="s">
        <v>65</v>
      </c>
    </row>
    <row r="56" spans="1:2" ht="15" customHeight="1" x14ac:dyDescent="0.2">
      <c r="A56" s="101"/>
      <c r="B56" s="103" t="s">
        <v>66</v>
      </c>
    </row>
    <row r="57" spans="1:2" ht="15" customHeight="1" x14ac:dyDescent="0.2">
      <c r="A57" s="101"/>
      <c r="B57" s="103" t="s">
        <v>67</v>
      </c>
    </row>
    <row r="58" spans="1:2" ht="15" customHeight="1" x14ac:dyDescent="0.2">
      <c r="A58" s="101"/>
      <c r="B58" s="103" t="s">
        <v>68</v>
      </c>
    </row>
    <row r="59" spans="1:2" x14ac:dyDescent="0.2">
      <c r="A59" s="101"/>
    </row>
    <row r="60" spans="1:2" ht="15" customHeight="1" x14ac:dyDescent="0.2">
      <c r="A60" s="99" t="s">
        <v>20</v>
      </c>
      <c r="B60" s="104" t="s">
        <v>69</v>
      </c>
    </row>
    <row r="61" spans="1:2" x14ac:dyDescent="0.2">
      <c r="A61" s="101"/>
      <c r="B61" s="104"/>
    </row>
    <row r="62" spans="1:2" ht="15" customHeight="1" x14ac:dyDescent="0.2">
      <c r="A62" s="99" t="s">
        <v>21</v>
      </c>
      <c r="B62" s="100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C1"/>
    </sheetView>
  </sheetViews>
  <sheetFormatPr baseColWidth="10" defaultColWidth="9.109375" defaultRowHeight="10.199999999999999" x14ac:dyDescent="0.2"/>
  <cols>
    <col min="1" max="1" width="10" style="29" customWidth="1"/>
    <col min="2" max="2" width="48.109375" style="29" customWidth="1"/>
    <col min="3" max="3" width="22.88671875" style="29" customWidth="1"/>
    <col min="4" max="5" width="16.6640625" style="29" customWidth="1"/>
    <col min="6" max="16384" width="9.109375" style="29"/>
  </cols>
  <sheetData>
    <row r="1" spans="1:5" ht="18.899999999999999" customHeight="1" x14ac:dyDescent="0.2">
      <c r="A1" s="183" t="s">
        <v>667</v>
      </c>
      <c r="B1" s="183"/>
      <c r="C1" s="183"/>
      <c r="D1" s="27" t="s">
        <v>604</v>
      </c>
      <c r="E1" s="28">
        <v>2024</v>
      </c>
    </row>
    <row r="2" spans="1:5" ht="18.899999999999999" customHeight="1" x14ac:dyDescent="0.2">
      <c r="A2" s="183" t="s">
        <v>610</v>
      </c>
      <c r="B2" s="183"/>
      <c r="C2" s="183"/>
      <c r="D2" s="27" t="s">
        <v>605</v>
      </c>
      <c r="E2" s="28" t="s">
        <v>607</v>
      </c>
    </row>
    <row r="3" spans="1:5" ht="18.899999999999999" customHeight="1" x14ac:dyDescent="0.2">
      <c r="A3" s="183" t="s">
        <v>668</v>
      </c>
      <c r="B3" s="183"/>
      <c r="C3" s="183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0</v>
      </c>
    </row>
    <row r="9" spans="1:5" x14ac:dyDescent="0.2">
      <c r="A9" s="33">
        <v>3120</v>
      </c>
      <c r="B9" s="29" t="s">
        <v>464</v>
      </c>
      <c r="C9" s="34">
        <v>0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376454.57</v>
      </c>
    </row>
    <row r="15" spans="1:5" x14ac:dyDescent="0.2">
      <c r="A15" s="33">
        <v>3220</v>
      </c>
      <c r="B15" s="29" t="s">
        <v>468</v>
      </c>
      <c r="C15" s="34">
        <v>9353245.0899999999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5" t="s">
        <v>187</v>
      </c>
      <c r="B2" s="96" t="s">
        <v>50</v>
      </c>
    </row>
    <row r="4" spans="1:2" ht="15" customHeight="1" x14ac:dyDescent="0.2">
      <c r="A4" s="110" t="s">
        <v>23</v>
      </c>
      <c r="B4" s="100" t="s">
        <v>78</v>
      </c>
    </row>
    <row r="5" spans="1:2" ht="15" customHeight="1" x14ac:dyDescent="0.2">
      <c r="A5" s="110" t="s">
        <v>25</v>
      </c>
      <c r="B5" s="100" t="s">
        <v>51</v>
      </c>
    </row>
    <row r="6" spans="1:2" ht="15" customHeight="1" x14ac:dyDescent="0.2">
      <c r="B6" s="100" t="s">
        <v>172</v>
      </c>
    </row>
    <row r="7" spans="1:2" ht="15" customHeight="1" x14ac:dyDescent="0.2">
      <c r="B7" s="100" t="s">
        <v>73</v>
      </c>
    </row>
    <row r="8" spans="1:2" ht="15" customHeight="1" x14ac:dyDescent="0.2">
      <c r="B8" s="10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7"/>
  <sheetViews>
    <sheetView workbookViewId="0">
      <selection activeCell="B90" sqref="B90"/>
    </sheetView>
  </sheetViews>
  <sheetFormatPr baseColWidth="10" defaultColWidth="9.109375" defaultRowHeight="10.199999999999999" x14ac:dyDescent="0.2"/>
  <cols>
    <col min="1" max="1" width="10" style="29" customWidth="1"/>
    <col min="2" max="2" width="63.44140625" style="29" bestFit="1" customWidth="1"/>
    <col min="3" max="3" width="15.33203125" style="29" bestFit="1" customWidth="1"/>
    <col min="4" max="4" width="16.44140625" style="29" bestFit="1" customWidth="1"/>
    <col min="5" max="5" width="19.109375" style="29" customWidth="1"/>
    <col min="6" max="16384" width="9.109375" style="29"/>
  </cols>
  <sheetData>
    <row r="1" spans="1:5" s="35" customFormat="1" ht="18.899999999999999" customHeight="1" x14ac:dyDescent="0.3">
      <c r="A1" s="183" t="s">
        <v>667</v>
      </c>
      <c r="B1" s="183"/>
      <c r="C1" s="183"/>
      <c r="D1" s="27" t="s">
        <v>604</v>
      </c>
      <c r="E1" s="28">
        <v>2024</v>
      </c>
    </row>
    <row r="2" spans="1:5" s="35" customFormat="1" ht="18.899999999999999" customHeight="1" x14ac:dyDescent="0.3">
      <c r="A2" s="183" t="s">
        <v>611</v>
      </c>
      <c r="B2" s="183"/>
      <c r="C2" s="183"/>
      <c r="D2" s="27" t="s">
        <v>605</v>
      </c>
      <c r="E2" s="28" t="s">
        <v>607</v>
      </c>
    </row>
    <row r="3" spans="1:5" s="35" customFormat="1" ht="18.899999999999999" customHeight="1" x14ac:dyDescent="0.3">
      <c r="A3" s="183" t="s">
        <v>668</v>
      </c>
      <c r="B3" s="183"/>
      <c r="C3" s="183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648</v>
      </c>
      <c r="C7" s="127">
        <v>2024</v>
      </c>
      <c r="D7" s="127">
        <v>2023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0</v>
      </c>
    </row>
    <row r="9" spans="1:5" x14ac:dyDescent="0.2">
      <c r="A9" s="33">
        <v>1112</v>
      </c>
      <c r="B9" s="29" t="s">
        <v>482</v>
      </c>
      <c r="C9" s="34">
        <v>1879985.42</v>
      </c>
      <c r="D9" s="34">
        <v>1297619.97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131">
        <v>1110</v>
      </c>
      <c r="B15" s="132" t="s">
        <v>626</v>
      </c>
      <c r="C15" s="133">
        <f>SUM(C8:C14)</f>
        <v>1879985.42</v>
      </c>
      <c r="D15" s="133">
        <f>SUM(D8:D14)</f>
        <v>1297619.97</v>
      </c>
    </row>
    <row r="18" spans="1:5" x14ac:dyDescent="0.2">
      <c r="A18" s="31" t="s">
        <v>175</v>
      </c>
      <c r="B18" s="31"/>
      <c r="C18" s="31"/>
      <c r="D18" s="31"/>
      <c r="E18" s="128"/>
    </row>
    <row r="19" spans="1:5" x14ac:dyDescent="0.2">
      <c r="A19" s="32" t="s">
        <v>143</v>
      </c>
      <c r="B19" s="32" t="s">
        <v>648</v>
      </c>
      <c r="C19" s="142" t="s">
        <v>647</v>
      </c>
      <c r="D19" s="142" t="s">
        <v>178</v>
      </c>
      <c r="E19" s="128"/>
    </row>
    <row r="20" spans="1:5" x14ac:dyDescent="0.2">
      <c r="A20" s="131">
        <v>1230</v>
      </c>
      <c r="B20" s="132" t="s">
        <v>227</v>
      </c>
      <c r="C20" s="133">
        <f>SUM(C21:C27)</f>
        <v>0</v>
      </c>
      <c r="D20" s="133">
        <f>SUM(D21:D27)</f>
        <v>0</v>
      </c>
      <c r="E20" s="128"/>
    </row>
    <row r="21" spans="1:5" x14ac:dyDescent="0.2">
      <c r="A21" s="33">
        <v>1231</v>
      </c>
      <c r="B21" s="29" t="s">
        <v>228</v>
      </c>
      <c r="C21" s="34">
        <v>0</v>
      </c>
      <c r="D21" s="130">
        <v>0</v>
      </c>
      <c r="E21" s="128"/>
    </row>
    <row r="22" spans="1:5" x14ac:dyDescent="0.2">
      <c r="A22" s="33">
        <v>1232</v>
      </c>
      <c r="B22" s="29" t="s">
        <v>229</v>
      </c>
      <c r="C22" s="34">
        <v>0</v>
      </c>
      <c r="D22" s="130">
        <v>0</v>
      </c>
      <c r="E22" s="128"/>
    </row>
    <row r="23" spans="1:5" x14ac:dyDescent="0.2">
      <c r="A23" s="33">
        <v>1233</v>
      </c>
      <c r="B23" s="29" t="s">
        <v>230</v>
      </c>
      <c r="C23" s="34">
        <v>0</v>
      </c>
      <c r="D23" s="130">
        <v>0</v>
      </c>
      <c r="E23" s="128"/>
    </row>
    <row r="24" spans="1:5" x14ac:dyDescent="0.2">
      <c r="A24" s="33">
        <v>1234</v>
      </c>
      <c r="B24" s="29" t="s">
        <v>231</v>
      </c>
      <c r="C24" s="34">
        <v>0</v>
      </c>
      <c r="D24" s="130">
        <v>0</v>
      </c>
      <c r="E24" s="128"/>
    </row>
    <row r="25" spans="1:5" x14ac:dyDescent="0.2">
      <c r="A25" s="33">
        <v>1235</v>
      </c>
      <c r="B25" s="29" t="s">
        <v>232</v>
      </c>
      <c r="C25" s="34">
        <v>0</v>
      </c>
      <c r="D25" s="130">
        <v>0</v>
      </c>
      <c r="E25" s="128"/>
    </row>
    <row r="26" spans="1:5" x14ac:dyDescent="0.2">
      <c r="A26" s="33">
        <v>1236</v>
      </c>
      <c r="B26" s="29" t="s">
        <v>233</v>
      </c>
      <c r="C26" s="34">
        <v>0</v>
      </c>
      <c r="D26" s="130">
        <v>0</v>
      </c>
      <c r="E26" s="128"/>
    </row>
    <row r="27" spans="1:5" x14ac:dyDescent="0.2">
      <c r="A27" s="33">
        <v>1239</v>
      </c>
      <c r="B27" s="29" t="s">
        <v>234</v>
      </c>
      <c r="C27" s="34">
        <v>0</v>
      </c>
      <c r="D27" s="130">
        <v>0</v>
      </c>
      <c r="E27" s="128"/>
    </row>
    <row r="28" spans="1:5" x14ac:dyDescent="0.2">
      <c r="A28" s="131">
        <v>1240</v>
      </c>
      <c r="B28" s="132" t="s">
        <v>235</v>
      </c>
      <c r="C28" s="133">
        <f>SUM(C29:C36)</f>
        <v>0</v>
      </c>
      <c r="D28" s="133">
        <f>SUM(D29:D36)</f>
        <v>0</v>
      </c>
      <c r="E28" s="128"/>
    </row>
    <row r="29" spans="1:5" x14ac:dyDescent="0.2">
      <c r="A29" s="33">
        <v>1241</v>
      </c>
      <c r="B29" s="29" t="s">
        <v>236</v>
      </c>
      <c r="C29" s="34">
        <v>0</v>
      </c>
      <c r="D29" s="130">
        <v>0</v>
      </c>
      <c r="E29" s="128"/>
    </row>
    <row r="30" spans="1:5" x14ac:dyDescent="0.2">
      <c r="A30" s="33">
        <v>1242</v>
      </c>
      <c r="B30" s="29" t="s">
        <v>237</v>
      </c>
      <c r="C30" s="34">
        <v>0</v>
      </c>
      <c r="D30" s="130">
        <v>0</v>
      </c>
      <c r="E30" s="128"/>
    </row>
    <row r="31" spans="1:5" x14ac:dyDescent="0.2">
      <c r="A31" s="33">
        <v>1243</v>
      </c>
      <c r="B31" s="29" t="s">
        <v>238</v>
      </c>
      <c r="C31" s="34">
        <v>0</v>
      </c>
      <c r="D31" s="130">
        <v>0</v>
      </c>
      <c r="E31" s="128"/>
    </row>
    <row r="32" spans="1:5" x14ac:dyDescent="0.2">
      <c r="A32" s="33">
        <v>1244</v>
      </c>
      <c r="B32" s="29" t="s">
        <v>239</v>
      </c>
      <c r="C32" s="34">
        <v>0</v>
      </c>
      <c r="D32" s="130">
        <v>0</v>
      </c>
      <c r="E32" s="128"/>
    </row>
    <row r="33" spans="1:5" x14ac:dyDescent="0.2">
      <c r="A33" s="33">
        <v>1245</v>
      </c>
      <c r="B33" s="29" t="s">
        <v>240</v>
      </c>
      <c r="C33" s="34">
        <v>0</v>
      </c>
      <c r="D33" s="130">
        <v>0</v>
      </c>
      <c r="E33" s="128"/>
    </row>
    <row r="34" spans="1:5" x14ac:dyDescent="0.2">
      <c r="A34" s="33">
        <v>1246</v>
      </c>
      <c r="B34" s="29" t="s">
        <v>241</v>
      </c>
      <c r="C34" s="34">
        <v>0</v>
      </c>
      <c r="D34" s="130">
        <v>0</v>
      </c>
    </row>
    <row r="35" spans="1:5" x14ac:dyDescent="0.2">
      <c r="A35" s="33">
        <v>1247</v>
      </c>
      <c r="B35" s="29" t="s">
        <v>242</v>
      </c>
      <c r="C35" s="34">
        <v>0</v>
      </c>
      <c r="D35" s="130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130">
        <v>0</v>
      </c>
    </row>
    <row r="37" spans="1:5" x14ac:dyDescent="0.2">
      <c r="A37" s="164">
        <v>12</v>
      </c>
      <c r="B37" s="165" t="s">
        <v>661</v>
      </c>
      <c r="C37" s="166">
        <v>0</v>
      </c>
      <c r="D37" s="166">
        <v>0</v>
      </c>
      <c r="E37" s="132"/>
    </row>
    <row r="38" spans="1:5" x14ac:dyDescent="0.2">
      <c r="B38" s="134" t="s">
        <v>627</v>
      </c>
      <c r="C38" s="133">
        <f>C20+C28+C37</f>
        <v>0</v>
      </c>
      <c r="D38" s="133">
        <f>D20+D28+D37</f>
        <v>0</v>
      </c>
    </row>
    <row r="39" spans="1:5" s="128" customFormat="1" x14ac:dyDescent="0.2"/>
    <row r="40" spans="1:5" x14ac:dyDescent="0.2">
      <c r="A40" s="31" t="s">
        <v>183</v>
      </c>
      <c r="B40" s="31"/>
      <c r="C40" s="31"/>
      <c r="D40" s="31"/>
      <c r="E40" s="31"/>
    </row>
    <row r="41" spans="1:5" x14ac:dyDescent="0.2">
      <c r="A41" s="32" t="s">
        <v>143</v>
      </c>
      <c r="B41" s="32" t="s">
        <v>648</v>
      </c>
      <c r="C41" s="127">
        <v>2024</v>
      </c>
      <c r="D41" s="127">
        <v>2023</v>
      </c>
      <c r="E41" s="32"/>
    </row>
    <row r="42" spans="1:5" s="128" customFormat="1" x14ac:dyDescent="0.2">
      <c r="A42" s="131">
        <v>3210</v>
      </c>
      <c r="B42" s="132" t="s">
        <v>628</v>
      </c>
      <c r="C42" s="133">
        <v>376454.57</v>
      </c>
      <c r="D42" s="133">
        <v>34182.78</v>
      </c>
    </row>
    <row r="43" spans="1:5" x14ac:dyDescent="0.2">
      <c r="A43" s="129"/>
      <c r="B43" s="134" t="s">
        <v>616</v>
      </c>
      <c r="C43" s="133">
        <f>C46+C58+C86+C89+C44</f>
        <v>0</v>
      </c>
      <c r="D43" s="133">
        <f>D46+D58+D86+D89+D44</f>
        <v>194777.8</v>
      </c>
    </row>
    <row r="44" spans="1:5" s="128" customFormat="1" x14ac:dyDescent="0.2">
      <c r="A44" s="151">
        <v>5100</v>
      </c>
      <c r="B44" s="152" t="s">
        <v>358</v>
      </c>
      <c r="C44" s="153">
        <f>SUM(C45:C45)</f>
        <v>0</v>
      </c>
      <c r="D44" s="153">
        <f>SUM(D45:D45)</f>
        <v>0</v>
      </c>
    </row>
    <row r="45" spans="1:5" s="128" customFormat="1" x14ac:dyDescent="0.2">
      <c r="A45" s="154">
        <v>5130</v>
      </c>
      <c r="B45" s="155" t="s">
        <v>649</v>
      </c>
      <c r="C45" s="156">
        <v>0</v>
      </c>
      <c r="D45" s="156">
        <v>0</v>
      </c>
    </row>
    <row r="46" spans="1:5" x14ac:dyDescent="0.2">
      <c r="A46" s="131">
        <v>5400</v>
      </c>
      <c r="B46" s="132" t="s">
        <v>423</v>
      </c>
      <c r="C46" s="133">
        <f>C47+C49+C51+C53+C55</f>
        <v>0</v>
      </c>
      <c r="D46" s="133">
        <f>D47+D49+D51+D53+D55</f>
        <v>0</v>
      </c>
    </row>
    <row r="47" spans="1:5" x14ac:dyDescent="0.2">
      <c r="A47" s="129">
        <v>5410</v>
      </c>
      <c r="B47" s="128" t="s">
        <v>617</v>
      </c>
      <c r="C47" s="130">
        <f>C48</f>
        <v>0</v>
      </c>
      <c r="D47" s="130">
        <f>D48</f>
        <v>0</v>
      </c>
    </row>
    <row r="48" spans="1:5" x14ac:dyDescent="0.2">
      <c r="A48" s="129">
        <v>5411</v>
      </c>
      <c r="B48" s="128" t="s">
        <v>425</v>
      </c>
      <c r="C48" s="130">
        <v>0</v>
      </c>
      <c r="D48" s="130">
        <v>0</v>
      </c>
    </row>
    <row r="49" spans="1:4" x14ac:dyDescent="0.2">
      <c r="A49" s="129">
        <v>5420</v>
      </c>
      <c r="B49" s="128" t="s">
        <v>618</v>
      </c>
      <c r="C49" s="130">
        <f>C50</f>
        <v>0</v>
      </c>
      <c r="D49" s="130">
        <f>D50</f>
        <v>0</v>
      </c>
    </row>
    <row r="50" spans="1:4" x14ac:dyDescent="0.2">
      <c r="A50" s="129">
        <v>5421</v>
      </c>
      <c r="B50" s="128" t="s">
        <v>428</v>
      </c>
      <c r="C50" s="130">
        <v>0</v>
      </c>
      <c r="D50" s="130">
        <v>0</v>
      </c>
    </row>
    <row r="51" spans="1:4" x14ac:dyDescent="0.2">
      <c r="A51" s="129">
        <v>5430</v>
      </c>
      <c r="B51" s="128" t="s">
        <v>619</v>
      </c>
      <c r="C51" s="130">
        <f>C52</f>
        <v>0</v>
      </c>
      <c r="D51" s="130">
        <f>D52</f>
        <v>0</v>
      </c>
    </row>
    <row r="52" spans="1:4" x14ac:dyDescent="0.2">
      <c r="A52" s="129">
        <v>5431</v>
      </c>
      <c r="B52" s="128" t="s">
        <v>431</v>
      </c>
      <c r="C52" s="130">
        <v>0</v>
      </c>
      <c r="D52" s="130">
        <v>0</v>
      </c>
    </row>
    <row r="53" spans="1:4" x14ac:dyDescent="0.2">
      <c r="A53" s="129">
        <v>5440</v>
      </c>
      <c r="B53" s="128" t="s">
        <v>620</v>
      </c>
      <c r="C53" s="130">
        <f>C54</f>
        <v>0</v>
      </c>
      <c r="D53" s="130">
        <f>D54</f>
        <v>0</v>
      </c>
    </row>
    <row r="54" spans="1:4" x14ac:dyDescent="0.2">
      <c r="A54" s="129">
        <v>5441</v>
      </c>
      <c r="B54" s="128" t="s">
        <v>620</v>
      </c>
      <c r="C54" s="130">
        <v>0</v>
      </c>
      <c r="D54" s="130">
        <v>0</v>
      </c>
    </row>
    <row r="55" spans="1:4" x14ac:dyDescent="0.2">
      <c r="A55" s="129">
        <v>5450</v>
      </c>
      <c r="B55" s="128" t="s">
        <v>621</v>
      </c>
      <c r="C55" s="130">
        <f>SUM(C56:C57)</f>
        <v>0</v>
      </c>
      <c r="D55" s="130">
        <f>SUM(D56:D57)</f>
        <v>0</v>
      </c>
    </row>
    <row r="56" spans="1:4" x14ac:dyDescent="0.2">
      <c r="A56" s="129">
        <v>5451</v>
      </c>
      <c r="B56" s="128" t="s">
        <v>435</v>
      </c>
      <c r="C56" s="130">
        <v>0</v>
      </c>
      <c r="D56" s="130">
        <v>0</v>
      </c>
    </row>
    <row r="57" spans="1:4" x14ac:dyDescent="0.2">
      <c r="A57" s="129">
        <v>5452</v>
      </c>
      <c r="B57" s="128" t="s">
        <v>436</v>
      </c>
      <c r="C57" s="130">
        <v>0</v>
      </c>
      <c r="D57" s="130">
        <v>0</v>
      </c>
    </row>
    <row r="58" spans="1:4" x14ac:dyDescent="0.2">
      <c r="A58" s="131">
        <v>5500</v>
      </c>
      <c r="B58" s="132" t="s">
        <v>437</v>
      </c>
      <c r="C58" s="133">
        <f>C59+C68+C71+C77</f>
        <v>0</v>
      </c>
      <c r="D58" s="133">
        <f>D59+D68+D71+D77</f>
        <v>194777.8</v>
      </c>
    </row>
    <row r="59" spans="1:4" x14ac:dyDescent="0.2">
      <c r="A59" s="33">
        <v>5510</v>
      </c>
      <c r="B59" s="29" t="s">
        <v>438</v>
      </c>
      <c r="C59" s="34">
        <f>SUM(C60:C67)</f>
        <v>0</v>
      </c>
      <c r="D59" s="34">
        <f>SUM(D60:D67)</f>
        <v>194777.8</v>
      </c>
    </row>
    <row r="60" spans="1:4" x14ac:dyDescent="0.2">
      <c r="A60" s="33">
        <v>5511</v>
      </c>
      <c r="B60" s="29" t="s">
        <v>439</v>
      </c>
      <c r="C60" s="34">
        <v>0</v>
      </c>
      <c r="D60" s="34">
        <v>0</v>
      </c>
    </row>
    <row r="61" spans="1:4" x14ac:dyDescent="0.2">
      <c r="A61" s="33">
        <v>5512</v>
      </c>
      <c r="B61" s="29" t="s">
        <v>440</v>
      </c>
      <c r="C61" s="34">
        <v>0</v>
      </c>
      <c r="D61" s="34">
        <v>0</v>
      </c>
    </row>
    <row r="62" spans="1:4" x14ac:dyDescent="0.2">
      <c r="A62" s="33">
        <v>5513</v>
      </c>
      <c r="B62" s="29" t="s">
        <v>441</v>
      </c>
      <c r="C62" s="34">
        <v>0</v>
      </c>
      <c r="D62" s="34">
        <v>57333.33</v>
      </c>
    </row>
    <row r="63" spans="1:4" x14ac:dyDescent="0.2">
      <c r="A63" s="33">
        <v>5514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5515</v>
      </c>
      <c r="B64" s="29" t="s">
        <v>443</v>
      </c>
      <c r="C64" s="34">
        <v>0</v>
      </c>
      <c r="D64" s="34">
        <v>134713.82999999999</v>
      </c>
    </row>
    <row r="65" spans="1:4" x14ac:dyDescent="0.2">
      <c r="A65" s="33">
        <v>5516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5517</v>
      </c>
      <c r="B66" s="29" t="s">
        <v>445</v>
      </c>
      <c r="C66" s="34">
        <v>0</v>
      </c>
      <c r="D66" s="34">
        <v>2730.64</v>
      </c>
    </row>
    <row r="67" spans="1:4" x14ac:dyDescent="0.2">
      <c r="A67" s="33">
        <v>5518</v>
      </c>
      <c r="B67" s="29" t="s">
        <v>81</v>
      </c>
      <c r="C67" s="34">
        <v>0</v>
      </c>
      <c r="D67" s="34">
        <v>0</v>
      </c>
    </row>
    <row r="68" spans="1:4" x14ac:dyDescent="0.2">
      <c r="A68" s="33">
        <v>5520</v>
      </c>
      <c r="B68" s="29" t="s">
        <v>80</v>
      </c>
      <c r="C68" s="34">
        <f>SUM(C69:C70)</f>
        <v>0</v>
      </c>
      <c r="D68" s="34">
        <f>SUM(D69:D70)</f>
        <v>0</v>
      </c>
    </row>
    <row r="69" spans="1:4" x14ac:dyDescent="0.2">
      <c r="A69" s="33">
        <v>5521</v>
      </c>
      <c r="B69" s="29" t="s">
        <v>446</v>
      </c>
      <c r="C69" s="34">
        <v>0</v>
      </c>
      <c r="D69" s="34">
        <v>0</v>
      </c>
    </row>
    <row r="70" spans="1:4" x14ac:dyDescent="0.2">
      <c r="A70" s="33">
        <v>5522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5530</v>
      </c>
      <c r="B71" s="29" t="s">
        <v>448</v>
      </c>
      <c r="C71" s="34">
        <f>SUM(C72:C76)</f>
        <v>0</v>
      </c>
      <c r="D71" s="34">
        <f>SUM(D72:D76)</f>
        <v>0</v>
      </c>
    </row>
    <row r="72" spans="1:4" x14ac:dyDescent="0.2">
      <c r="A72" s="33">
        <v>5531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5532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5533</v>
      </c>
      <c r="B74" s="29" t="s">
        <v>451</v>
      </c>
      <c r="C74" s="34">
        <v>0</v>
      </c>
      <c r="D74" s="34">
        <v>0</v>
      </c>
    </row>
    <row r="75" spans="1:4" x14ac:dyDescent="0.2">
      <c r="A75" s="33">
        <v>5534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5535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5590</v>
      </c>
      <c r="B77" s="29" t="s">
        <v>454</v>
      </c>
      <c r="C77" s="34">
        <f>SUM(C78:C85)</f>
        <v>0</v>
      </c>
      <c r="D77" s="34">
        <f>SUM(D78:D85)</f>
        <v>0</v>
      </c>
    </row>
    <row r="78" spans="1:4" x14ac:dyDescent="0.2">
      <c r="A78" s="33">
        <v>5591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5592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5593</v>
      </c>
      <c r="B80" s="29" t="s">
        <v>457</v>
      </c>
      <c r="C80" s="34">
        <v>0</v>
      </c>
      <c r="D80" s="34">
        <v>0</v>
      </c>
    </row>
    <row r="81" spans="1:4" x14ac:dyDescent="0.2">
      <c r="A81" s="33">
        <v>5594</v>
      </c>
      <c r="B81" s="29" t="s">
        <v>458</v>
      </c>
      <c r="C81" s="34">
        <v>0</v>
      </c>
      <c r="D81" s="34">
        <v>0</v>
      </c>
    </row>
    <row r="82" spans="1:4" x14ac:dyDescent="0.2">
      <c r="A82" s="33">
        <v>5595</v>
      </c>
      <c r="B82" s="29" t="s">
        <v>459</v>
      </c>
      <c r="C82" s="34">
        <v>0</v>
      </c>
      <c r="D82" s="34">
        <v>0</v>
      </c>
    </row>
    <row r="83" spans="1:4" x14ac:dyDescent="0.2">
      <c r="A83" s="33">
        <v>5596</v>
      </c>
      <c r="B83" s="29" t="s">
        <v>354</v>
      </c>
      <c r="C83" s="34">
        <v>0</v>
      </c>
      <c r="D83" s="34">
        <v>0</v>
      </c>
    </row>
    <row r="84" spans="1:4" x14ac:dyDescent="0.2">
      <c r="A84" s="33">
        <v>5597</v>
      </c>
      <c r="B84" s="29" t="s">
        <v>460</v>
      </c>
      <c r="C84" s="34">
        <v>0</v>
      </c>
      <c r="D84" s="34">
        <v>0</v>
      </c>
    </row>
    <row r="85" spans="1:4" x14ac:dyDescent="0.2">
      <c r="A85" s="33">
        <v>5599</v>
      </c>
      <c r="B85" s="29" t="s">
        <v>461</v>
      </c>
      <c r="C85" s="34">
        <v>0</v>
      </c>
      <c r="D85" s="34">
        <v>0</v>
      </c>
    </row>
    <row r="86" spans="1:4" x14ac:dyDescent="0.2">
      <c r="A86" s="131">
        <v>5600</v>
      </c>
      <c r="B86" s="132" t="s">
        <v>79</v>
      </c>
      <c r="C86" s="133">
        <f>C87</f>
        <v>0</v>
      </c>
      <c r="D86" s="133">
        <f>D87</f>
        <v>0</v>
      </c>
    </row>
    <row r="87" spans="1:4" x14ac:dyDescent="0.2">
      <c r="A87" s="33">
        <v>5610</v>
      </c>
      <c r="B87" s="29" t="s">
        <v>462</v>
      </c>
      <c r="C87" s="34">
        <f>C88</f>
        <v>0</v>
      </c>
      <c r="D87" s="34">
        <f>D88</f>
        <v>0</v>
      </c>
    </row>
    <row r="88" spans="1:4" x14ac:dyDescent="0.2">
      <c r="A88" s="33">
        <v>5611</v>
      </c>
      <c r="B88" s="29" t="s">
        <v>463</v>
      </c>
      <c r="C88" s="34">
        <v>0</v>
      </c>
      <c r="D88" s="34">
        <v>0</v>
      </c>
    </row>
    <row r="89" spans="1:4" x14ac:dyDescent="0.2">
      <c r="A89" s="131">
        <v>2110</v>
      </c>
      <c r="B89" s="137" t="s">
        <v>629</v>
      </c>
      <c r="C89" s="133">
        <f>SUM(C90:C94)</f>
        <v>0</v>
      </c>
      <c r="D89" s="133">
        <f>SUM(D90:D94)</f>
        <v>0</v>
      </c>
    </row>
    <row r="90" spans="1:4" x14ac:dyDescent="0.2">
      <c r="A90" s="129">
        <v>2111</v>
      </c>
      <c r="B90" s="128" t="s">
        <v>630</v>
      </c>
      <c r="C90" s="130">
        <v>0</v>
      </c>
      <c r="D90" s="130">
        <v>0</v>
      </c>
    </row>
    <row r="91" spans="1:4" x14ac:dyDescent="0.2">
      <c r="A91" s="129">
        <v>2112</v>
      </c>
      <c r="B91" s="128" t="s">
        <v>631</v>
      </c>
      <c r="C91" s="130">
        <v>0</v>
      </c>
      <c r="D91" s="130">
        <v>0</v>
      </c>
    </row>
    <row r="92" spans="1:4" x14ac:dyDescent="0.2">
      <c r="A92" s="129">
        <v>2112</v>
      </c>
      <c r="B92" s="128" t="s">
        <v>632</v>
      </c>
      <c r="C92" s="130">
        <v>0</v>
      </c>
      <c r="D92" s="130">
        <v>0</v>
      </c>
    </row>
    <row r="93" spans="1:4" x14ac:dyDescent="0.2">
      <c r="A93" s="129">
        <v>2115</v>
      </c>
      <c r="B93" s="128" t="s">
        <v>633</v>
      </c>
      <c r="C93" s="130">
        <v>0</v>
      </c>
      <c r="D93" s="130">
        <v>0</v>
      </c>
    </row>
    <row r="94" spans="1:4" x14ac:dyDescent="0.2">
      <c r="A94" s="129">
        <v>2114</v>
      </c>
      <c r="B94" s="128" t="s">
        <v>634</v>
      </c>
      <c r="C94" s="130">
        <v>0</v>
      </c>
      <c r="D94" s="130">
        <v>0</v>
      </c>
    </row>
    <row r="95" spans="1:4" x14ac:dyDescent="0.2">
      <c r="A95" s="129"/>
      <c r="B95" s="134" t="s">
        <v>635</v>
      </c>
      <c r="C95" s="133">
        <f>+C96</f>
        <v>0</v>
      </c>
      <c r="D95" s="133">
        <f>+D96</f>
        <v>0</v>
      </c>
    </row>
    <row r="96" spans="1:4" s="128" customFormat="1" x14ac:dyDescent="0.2">
      <c r="A96" s="151">
        <v>3100</v>
      </c>
      <c r="B96" s="157" t="s">
        <v>650</v>
      </c>
      <c r="C96" s="158">
        <f>SUM(C97:C100)</f>
        <v>0</v>
      </c>
      <c r="D96" s="158">
        <f>SUM(D97:D100)</f>
        <v>0</v>
      </c>
    </row>
    <row r="97" spans="1:4" s="128" customFormat="1" x14ac:dyDescent="0.2">
      <c r="A97" s="154"/>
      <c r="B97" s="159" t="s">
        <v>651</v>
      </c>
      <c r="C97" s="160">
        <v>0</v>
      </c>
      <c r="D97" s="160">
        <v>0</v>
      </c>
    </row>
    <row r="98" spans="1:4" s="128" customFormat="1" x14ac:dyDescent="0.2">
      <c r="A98" s="154"/>
      <c r="B98" s="159" t="s">
        <v>652</v>
      </c>
      <c r="C98" s="160">
        <v>0</v>
      </c>
      <c r="D98" s="160">
        <v>0</v>
      </c>
    </row>
    <row r="99" spans="1:4" s="128" customFormat="1" x14ac:dyDescent="0.2">
      <c r="A99" s="154"/>
      <c r="B99" s="159" t="s">
        <v>653</v>
      </c>
      <c r="C99" s="160">
        <v>0</v>
      </c>
      <c r="D99" s="160">
        <v>0</v>
      </c>
    </row>
    <row r="100" spans="1:4" s="128" customFormat="1" x14ac:dyDescent="0.2">
      <c r="A100" s="154"/>
      <c r="B100" s="159" t="s">
        <v>654</v>
      </c>
      <c r="C100" s="160">
        <v>0</v>
      </c>
      <c r="D100" s="160">
        <v>0</v>
      </c>
    </row>
    <row r="101" spans="1:4" s="128" customFormat="1" x14ac:dyDescent="0.2">
      <c r="A101" s="154"/>
      <c r="B101" s="162" t="s">
        <v>655</v>
      </c>
      <c r="C101" s="153">
        <f>+C102</f>
        <v>0</v>
      </c>
      <c r="D101" s="153">
        <f>+D102</f>
        <v>0</v>
      </c>
    </row>
    <row r="102" spans="1:4" s="128" customFormat="1" x14ac:dyDescent="0.2">
      <c r="A102" s="151">
        <v>1270</v>
      </c>
      <c r="B102" s="161" t="s">
        <v>251</v>
      </c>
      <c r="C102" s="158">
        <f>+C103</f>
        <v>0</v>
      </c>
      <c r="D102" s="158">
        <f>+D103</f>
        <v>0</v>
      </c>
    </row>
    <row r="103" spans="1:4" s="128" customFormat="1" x14ac:dyDescent="0.2">
      <c r="A103" s="154">
        <v>1273</v>
      </c>
      <c r="B103" s="155" t="s">
        <v>656</v>
      </c>
      <c r="C103" s="160">
        <v>0</v>
      </c>
      <c r="D103" s="160">
        <v>0</v>
      </c>
    </row>
    <row r="104" spans="1:4" s="128" customFormat="1" x14ac:dyDescent="0.2">
      <c r="A104" s="154"/>
      <c r="B104" s="162" t="s">
        <v>657</v>
      </c>
      <c r="C104" s="153">
        <f>+C105+C107</f>
        <v>12903.52</v>
      </c>
      <c r="D104" s="153">
        <f>+D105+D107</f>
        <v>538375</v>
      </c>
    </row>
    <row r="105" spans="1:4" s="128" customFormat="1" x14ac:dyDescent="0.2">
      <c r="A105" s="151">
        <v>4300</v>
      </c>
      <c r="B105" s="157" t="s">
        <v>658</v>
      </c>
      <c r="C105" s="158">
        <f>+C106</f>
        <v>5024.17</v>
      </c>
      <c r="D105" s="163">
        <f>+D106</f>
        <v>0</v>
      </c>
    </row>
    <row r="106" spans="1:4" s="128" customFormat="1" x14ac:dyDescent="0.2">
      <c r="A106" s="154">
        <v>4399</v>
      </c>
      <c r="B106" s="159" t="s">
        <v>351</v>
      </c>
      <c r="C106" s="160">
        <v>5024.17</v>
      </c>
      <c r="D106" s="160">
        <v>0</v>
      </c>
    </row>
    <row r="107" spans="1:4" x14ac:dyDescent="0.2">
      <c r="A107" s="131">
        <v>1120</v>
      </c>
      <c r="B107" s="138" t="s">
        <v>636</v>
      </c>
      <c r="C107" s="133">
        <f>SUM(C108:C116)</f>
        <v>7879.35</v>
      </c>
      <c r="D107" s="133">
        <f>SUM(D108:D116)</f>
        <v>538375</v>
      </c>
    </row>
    <row r="108" spans="1:4" x14ac:dyDescent="0.2">
      <c r="A108" s="129">
        <v>1124</v>
      </c>
      <c r="B108" s="139" t="s">
        <v>637</v>
      </c>
      <c r="C108" s="140">
        <v>0</v>
      </c>
      <c r="D108" s="130">
        <v>0</v>
      </c>
    </row>
    <row r="109" spans="1:4" x14ac:dyDescent="0.2">
      <c r="A109" s="129">
        <v>1124</v>
      </c>
      <c r="B109" s="139" t="s">
        <v>638</v>
      </c>
      <c r="C109" s="140">
        <v>0</v>
      </c>
      <c r="D109" s="130">
        <v>0</v>
      </c>
    </row>
    <row r="110" spans="1:4" x14ac:dyDescent="0.2">
      <c r="A110" s="129">
        <v>1124</v>
      </c>
      <c r="B110" s="139" t="s">
        <v>639</v>
      </c>
      <c r="C110" s="140">
        <v>0</v>
      </c>
      <c r="D110" s="130">
        <v>0</v>
      </c>
    </row>
    <row r="111" spans="1:4" x14ac:dyDescent="0.2">
      <c r="A111" s="129">
        <v>1124</v>
      </c>
      <c r="B111" s="139" t="s">
        <v>640</v>
      </c>
      <c r="C111" s="140">
        <v>0</v>
      </c>
      <c r="D111" s="130">
        <v>0</v>
      </c>
    </row>
    <row r="112" spans="1:4" x14ac:dyDescent="0.2">
      <c r="A112" s="129">
        <v>1124</v>
      </c>
      <c r="B112" s="139" t="s">
        <v>641</v>
      </c>
      <c r="C112" s="130">
        <v>0</v>
      </c>
      <c r="D112" s="130">
        <v>0</v>
      </c>
    </row>
    <row r="113" spans="1:4" x14ac:dyDescent="0.2">
      <c r="A113" s="129">
        <v>1124</v>
      </c>
      <c r="B113" s="139" t="s">
        <v>642</v>
      </c>
      <c r="C113" s="130">
        <v>0</v>
      </c>
      <c r="D113" s="130">
        <v>0</v>
      </c>
    </row>
    <row r="114" spans="1:4" x14ac:dyDescent="0.2">
      <c r="A114" s="129">
        <v>1122</v>
      </c>
      <c r="B114" s="139" t="s">
        <v>643</v>
      </c>
      <c r="C114" s="130">
        <v>7879.35</v>
      </c>
      <c r="D114" s="130">
        <v>0</v>
      </c>
    </row>
    <row r="115" spans="1:4" x14ac:dyDescent="0.2">
      <c r="A115" s="129">
        <v>1122</v>
      </c>
      <c r="B115" s="139" t="s">
        <v>644</v>
      </c>
      <c r="C115" s="140">
        <v>0</v>
      </c>
      <c r="D115" s="130">
        <v>0</v>
      </c>
    </row>
    <row r="116" spans="1:4" x14ac:dyDescent="0.2">
      <c r="A116" s="129">
        <v>1122</v>
      </c>
      <c r="B116" s="139" t="s">
        <v>645</v>
      </c>
      <c r="C116" s="130">
        <v>0</v>
      </c>
      <c r="D116" s="130">
        <v>538375</v>
      </c>
    </row>
    <row r="117" spans="1:4" x14ac:dyDescent="0.2">
      <c r="A117" s="129"/>
      <c r="B117" s="141" t="s">
        <v>646</v>
      </c>
      <c r="C117" s="133">
        <f>C42+C43+C95-C101-C104</f>
        <v>363551.05</v>
      </c>
      <c r="D117" s="133">
        <f>D42+D43+D95-D101-D104</f>
        <v>-309414.42000000004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56:D57 D47:D54 C41"/>
    <dataValidation allowBlank="1" showInputMessage="1" showErrorMessage="1" prompt="Saldo al 31 de diciembre del año anterior que se presenta" sqref="D7 D41"/>
    <dataValidation allowBlank="1" showInputMessage="1" showErrorMessage="1" prompt="Importe del trimestre anterior" sqref="D55 D46 C43:D43 C46:C57"/>
  </dataValidations>
  <pageMargins left="0.70866141732283472" right="0.70866141732283472" top="0.74803149606299213" bottom="0.74803149606299213" header="0.31496062992125984" footer="0.31496062992125984"/>
  <pageSetup scale="80" orientation="landscape" horizontalDpi="360" verticalDpi="36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5" t="s">
        <v>187</v>
      </c>
      <c r="B2" s="96" t="s">
        <v>50</v>
      </c>
    </row>
    <row r="3" spans="1:2" x14ac:dyDescent="0.2">
      <c r="B3" s="109"/>
    </row>
    <row r="4" spans="1:2" ht="14.1" customHeight="1" x14ac:dyDescent="0.2">
      <c r="A4" s="110" t="s">
        <v>27</v>
      </c>
      <c r="B4" s="100" t="s">
        <v>78</v>
      </c>
    </row>
    <row r="5" spans="1:2" ht="14.1" customHeight="1" x14ac:dyDescent="0.2">
      <c r="B5" s="100" t="s">
        <v>51</v>
      </c>
    </row>
    <row r="6" spans="1:2" ht="14.1" customHeight="1" x14ac:dyDescent="0.2">
      <c r="B6" s="100" t="s">
        <v>148</v>
      </c>
    </row>
    <row r="7" spans="1:2" ht="14.1" customHeight="1" x14ac:dyDescent="0.2">
      <c r="B7" s="100" t="s">
        <v>149</v>
      </c>
    </row>
    <row r="8" spans="1:2" ht="14.1" customHeight="1" x14ac:dyDescent="0.2"/>
    <row r="9" spans="1:2" x14ac:dyDescent="0.2">
      <c r="A9" s="110" t="s">
        <v>29</v>
      </c>
      <c r="B9" s="102" t="s">
        <v>588</v>
      </c>
    </row>
    <row r="10" spans="1:2" ht="15" customHeight="1" x14ac:dyDescent="0.2">
      <c r="B10" s="102" t="s">
        <v>75</v>
      </c>
    </row>
    <row r="11" spans="1:2" ht="15" customHeight="1" x14ac:dyDescent="0.2">
      <c r="B11" s="112" t="s">
        <v>192</v>
      </c>
    </row>
    <row r="12" spans="1:2" ht="15" customHeight="1" x14ac:dyDescent="0.2"/>
    <row r="13" spans="1:2" x14ac:dyDescent="0.2">
      <c r="A13" s="110" t="s">
        <v>76</v>
      </c>
      <c r="B13" s="100" t="s">
        <v>589</v>
      </c>
    </row>
    <row r="14" spans="1:2" ht="15" customHeight="1" x14ac:dyDescent="0.2">
      <c r="B14" s="100" t="s">
        <v>590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ACT</vt:lpstr>
      <vt:lpstr>ACT (I)</vt:lpstr>
      <vt:lpstr>ESF</vt:lpstr>
      <vt:lpstr>ESF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R</cp:lastModifiedBy>
  <cp:lastPrinted>2024-04-29T20:15:27Z</cp:lastPrinted>
  <dcterms:created xsi:type="dcterms:W3CDTF">2012-12-11T20:36:24Z</dcterms:created>
  <dcterms:modified xsi:type="dcterms:W3CDTF">2024-04-29T20:16:37Z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